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Q2\"/>
    </mc:Choice>
  </mc:AlternateContent>
  <xr:revisionPtr revIDLastSave="0" documentId="13_ncr:1_{115C0EA3-8169-406D-9A51-A6D9DB0631D3}" xr6:coauthVersionLast="47" xr6:coauthVersionMax="47" xr10:uidLastSave="{00000000-0000-0000-0000-000000000000}"/>
  <bookViews>
    <workbookView xWindow="-120" yWindow="-120" windowWidth="29040" windowHeight="15720" tabRatio="809" firstSheet="1" activeTab="1" xr2:uid="{00000000-000D-0000-FFFF-FFFF00000000}"/>
  </bookViews>
  <sheets>
    <sheet name="Acerno_Cache_XXXXX" sheetId="16" state="veryHidden" r:id="rId1"/>
    <sheet name="Titles" sheetId="1" r:id="rId2"/>
    <sheet name="Index" sheetId="2" r:id="rId3"/>
    <sheet name="Div" sheetId="3" r:id="rId4"/>
    <sheet name="By Area" sheetId="8" r:id="rId5"/>
    <sheet name="S_Inc_Exp1" sheetId="11" r:id="rId6"/>
    <sheet name="S_Inc_Exp2" sheetId="12" r:id="rId7"/>
    <sheet name="S_PMPM" sheetId="13" r:id="rId8"/>
    <sheet name="Module1" sheetId="15" state="veryHidden" r:id="rId9"/>
  </sheets>
  <definedNames>
    <definedName name="_xlnm.Database" localSheetId="3">Div!$B$2:$S$17</definedName>
    <definedName name="_xlnm.Database">#REF!</definedName>
    <definedName name="DateName">Titles!$A$9</definedName>
    <definedName name="Division_Headings" localSheetId="3">Div!$A$1:$S$1</definedName>
    <definedName name="DivNbr">'By Area'!$DL$1:$DM$29</definedName>
    <definedName name="HMO_Single_Provider_Names" localSheetId="4">'By Area'!$C$1:$T$1</definedName>
    <definedName name="INCOME_STATEMENT_DATA_Admin_Other_Expense" localSheetId="5">S_Inc_Exp1!$AB$1:$AF$3</definedName>
    <definedName name="INCOME_STATEMENT_DATA_Commercial_Risk_Ending_Enrollment" localSheetId="6">S_Inc_Exp2!$C$1:$G$3</definedName>
    <definedName name="INCOME_STATEMENT_DATA_Commercial_Risk_Member_Months" localSheetId="6">S_Inc_Exp2!$H$1:$L$3</definedName>
    <definedName name="INCOME_STATEMENT_DATA_Commercial_Risk_Premiums" localSheetId="5">S_Inc_Exp1!$C$1:$G$3</definedName>
    <definedName name="INCOME_STATEMENT_DATA_Cumulative_Member_Months" localSheetId="5">S_Inc_Exp1!$BF$1:$BJ$3</definedName>
    <definedName name="INCOME_STATEMENT_DATA_Ending_Enrollment_Less_Provider_HMO" localSheetId="6">S_Inc_Exp2!$AG$1:$AK$3</definedName>
    <definedName name="INCOME_STATEMENT_DATA_Income_After_taxes" localSheetId="5">S_Inc_Exp1!$AQ$1:$AU$3</definedName>
    <definedName name="INCOME_STATEMENT_DATA_Income_before_Taxes" localSheetId="5">S_Inc_Exp1!$AL$1:$AP$3</definedName>
    <definedName name="INCOME_STATEMENT_DATA_Medical_Hospital_Expense" localSheetId="5">S_Inc_Exp1!$W$1:$AA$3</definedName>
    <definedName name="INCOME_STATEMENT_DATA_Member_Months_Less_Prvider_HMO" localSheetId="6">S_Inc_Exp2!$AL$1:$AP$3</definedName>
    <definedName name="INCOME_STATEMENT_DATA_Provider_Ending_Enrollment" localSheetId="6">S_Inc_Exp2!$R$1:$V$3</definedName>
    <definedName name="INCOME_STATEMENT_DATA_Provider_Member_Months" localSheetId="6">S_Inc_Exp2!$W$1:$AA$3</definedName>
    <definedName name="INCOME_STATEMENT_DATA_Risk_Revenue" localSheetId="5">S_Inc_Exp1!$M$1:$Q$3</definedName>
    <definedName name="INCOME_STATEMENT_DATA_Total_Ending_Enrollment" localSheetId="5">S_Inc_Exp1!$BA$1:$BE$3</definedName>
    <definedName name="INCOME_STATEMENT_DATA_Total_Expenses" localSheetId="5">S_Inc_Exp1!$AG$1:$AK$3</definedName>
    <definedName name="INCOME_STATEMENT_DATA_Total_Other_revenue" localSheetId="5">S_Inc_Exp1!$H$1:$L$3</definedName>
    <definedName name="INCOME_STATEMENT_DATA_Total_Revenue" localSheetId="5">S_Inc_Exp1!$R$1:$V$3</definedName>
    <definedName name="INCOME_STATEMENT_DATA_YTD_Member_Months" localSheetId="5">S_Inc_Exp1!$BK$1:$BO$3</definedName>
    <definedName name="INCOME_STATEMENT_DATA_YTD_Member_Months_Less_Provider_HMO" localSheetId="6">S_Inc_Exp2!$AQ$1:$AU$3</definedName>
    <definedName name="INCOME_STATEMENT_DATA_YTD_Provider_Member_Months" localSheetId="6">S_Inc_Exp2!$AB$1:$AF$3</definedName>
    <definedName name="INCOME_STATEMENT_DATA_YTD_Risk_Member_Months" localSheetId="6">S_Inc_Exp2!$M$1:$Q$3</definedName>
    <definedName name="INCOME_STATEMENT_DATA_YTDNet_Income_After_Taxes" localSheetId="5">S_Inc_Exp1!$AV$1:$AZ$3</definedName>
    <definedName name="PER_MEMBER_PER_MONTH_PMPM_Admin_Other_Expense" localSheetId="7">S_PMPM!$R$1:$V$3</definedName>
    <definedName name="PER_MEMBER_PER_MONTH_PMPM_Commercial_Risk_Premiums" localSheetId="7">S_PMPM!$C$1:$G$3</definedName>
    <definedName name="PER_MEMBER_PER_MONTH_PMPM_Medical_Hospital_Expense" localSheetId="7">S_PMPM!$M$1:$Q$3</definedName>
    <definedName name="PER_MEMBER_PER_MONTH_PMPM_Net_Income_after_Taxes" localSheetId="7">S_PMPM!$AG$1:$AK$3</definedName>
    <definedName name="PER_MEMBER_PER_MONTH_PMPM_net_Income_Before_Taxes" localSheetId="7">S_PMPM!$AB$1:$AF$3</definedName>
    <definedName name="PER_MEMBER_PER_MONTH_PMPM_Total_Expenses" localSheetId="7">S_PMPM!$W$1:$AA$3</definedName>
    <definedName name="PER_MEMBER_PER_MONTH_PMPM_Total_revenue" localSheetId="7">S_PMPM!$H$1:$L$3</definedName>
    <definedName name="PER_MEMBER_PER_MONTH_PMPM_YTDNet_Income_After_Taxes" localSheetId="7">S_PMPM!$AL$1:$AP$3</definedName>
    <definedName name="_xlnm.Print_Area" localSheetId="4">'By Area'!$C$3:$T$110</definedName>
    <definedName name="_xlnm.Print_Area" localSheetId="3">Div!$A$2:$R$17</definedName>
    <definedName name="_xlnm.Print_Area" localSheetId="2">Index!$A$1:$M$26</definedName>
    <definedName name="_xlnm.Print_Area" localSheetId="5">S_Inc_Exp1!$C$1:$BO$26</definedName>
    <definedName name="_xlnm.Print_Area" localSheetId="6">S_Inc_Exp2!$C$1:$AU$26</definedName>
    <definedName name="_xlnm.Print_Area" localSheetId="7">S_PMPM!$C$1:$AP$26</definedName>
    <definedName name="_xlnm.Print_Area" localSheetId="1">Titles!$A$2:$K$7</definedName>
    <definedName name="_xlnm.Print_Titles" localSheetId="4">'By Area'!$A:$A,'By Area'!$1:$3</definedName>
    <definedName name="_xlnm.Print_Titles" localSheetId="3">Div!$A:$C,Div!$1:$1</definedName>
    <definedName name="_xlnm.Print_Titles" localSheetId="5">S_Inc_Exp1!$A:$B,S_Inc_Exp1!$1:$3</definedName>
    <definedName name="_xlnm.Print_Titles" localSheetId="6">S_Inc_Exp2!$A:$B,S_Inc_Exp2!$1:$6</definedName>
    <definedName name="_xlnm.Print_Titles" localSheetId="7">S_PMPM!$A:$B,S_PMPM!$1:$2</definedName>
    <definedName name="PrintMe">#REF!</definedName>
    <definedName name="Whi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L2" i="8" l="1"/>
  <c r="DL3" i="8" s="1"/>
  <c r="DL4" i="8" s="1"/>
  <c r="DL5" i="8" s="1"/>
  <c r="DL11" i="8" s="1"/>
  <c r="DL19" i="8" s="1"/>
  <c r="DL20" i="8" s="1"/>
  <c r="DL21" i="8" s="1"/>
  <c r="DL22" i="8" s="1"/>
  <c r="DL23" i="8" s="1"/>
  <c r="DL24" i="8" s="1"/>
  <c r="DL25" i="8" s="1"/>
  <c r="DL26" i="8" s="1"/>
  <c r="DL27" i="8" s="1"/>
  <c r="DL28" i="8" s="1"/>
  <c r="DM2" i="8"/>
  <c r="DM3" i="8" s="1"/>
  <c r="DM4" i="8" s="1"/>
  <c r="DM5" i="8" s="1"/>
  <c r="DM11" i="8" s="1"/>
  <c r="DM19" i="8" s="1"/>
  <c r="DM20" i="8" s="1"/>
  <c r="DM21" i="8" s="1"/>
  <c r="DM22" i="8" s="1"/>
  <c r="DM23" i="8" s="1"/>
  <c r="DM24" i="8" s="1"/>
  <c r="DM25" i="8" s="1"/>
  <c r="DM26" i="8" s="1"/>
  <c r="DM27" i="8" s="1"/>
  <c r="DM28" i="8" s="1"/>
  <c r="CK3" i="11"/>
  <c r="CF3" i="11"/>
  <c r="CL6" i="11"/>
  <c r="CL5" i="11"/>
  <c r="CG6" i="11"/>
  <c r="CG5" i="11"/>
  <c r="CE22" i="11" l="1"/>
  <c r="CH22" i="11" l="1"/>
  <c r="CF22" i="11"/>
  <c r="CG22" i="11" s="1"/>
  <c r="CE25" i="11"/>
  <c r="CH25" i="11" s="1"/>
  <c r="CE11" i="11"/>
  <c r="CE23" i="11"/>
  <c r="CE20" i="11"/>
  <c r="CE17" i="11"/>
  <c r="CE13" i="11"/>
  <c r="CE10" i="11"/>
  <c r="CE7" i="11"/>
  <c r="CJ22" i="11"/>
  <c r="CE9" i="11"/>
  <c r="CE26" i="11"/>
  <c r="CE19" i="11"/>
  <c r="CE24" i="11"/>
  <c r="CE18" i="11"/>
  <c r="CE14" i="11"/>
  <c r="CE12" i="11"/>
  <c r="CE8" i="11"/>
  <c r="CE5" i="11"/>
  <c r="CK22" i="11" l="1"/>
  <c r="CL22" i="11" s="1"/>
  <c r="CM22" i="11"/>
  <c r="CF12" i="11"/>
  <c r="CG12" i="11" s="1"/>
  <c r="CH12" i="11"/>
  <c r="CF24" i="11"/>
  <c r="CG24" i="11" s="1"/>
  <c r="CH24" i="11"/>
  <c r="CF26" i="11"/>
  <c r="CG26" i="11" s="1"/>
  <c r="CH26" i="11"/>
  <c r="CJ11" i="11"/>
  <c r="CJ25" i="11"/>
  <c r="CM25" i="11" s="1"/>
  <c r="CJ10" i="11"/>
  <c r="CJ26" i="11"/>
  <c r="CJ23" i="11"/>
  <c r="CJ19" i="11"/>
  <c r="CJ14" i="11"/>
  <c r="CJ12" i="11"/>
  <c r="CJ9" i="11"/>
  <c r="CJ7" i="11"/>
  <c r="CJ8" i="11"/>
  <c r="CJ24" i="11"/>
  <c r="CJ20" i="11"/>
  <c r="CJ18" i="11"/>
  <c r="CJ17" i="11"/>
  <c r="CJ13" i="11"/>
  <c r="CJ5" i="11"/>
  <c r="CF10" i="11"/>
  <c r="CG10" i="11" s="1"/>
  <c r="CH10" i="11"/>
  <c r="CF17" i="11"/>
  <c r="CG17" i="11" s="1"/>
  <c r="CH17" i="11"/>
  <c r="CF23" i="11"/>
  <c r="CG23" i="11" s="1"/>
  <c r="CH23" i="11"/>
  <c r="CF11" i="11"/>
  <c r="CG11" i="11" s="1"/>
  <c r="CH11" i="11"/>
  <c r="CF8" i="11"/>
  <c r="CG8" i="11" s="1"/>
  <c r="CH8" i="11"/>
  <c r="CF14" i="11"/>
  <c r="CG14" i="11" s="1"/>
  <c r="CH14" i="11"/>
  <c r="CF18" i="11"/>
  <c r="CG18" i="11" s="1"/>
  <c r="CH18" i="11"/>
  <c r="CF19" i="11"/>
  <c r="CG19" i="11" s="1"/>
  <c r="CH19" i="11"/>
  <c r="CF9" i="11"/>
  <c r="CG9" i="11" s="1"/>
  <c r="CH9" i="11"/>
  <c r="CF7" i="11"/>
  <c r="CG7" i="11" s="1"/>
  <c r="CH7" i="11"/>
  <c r="CF13" i="11"/>
  <c r="CG13" i="11" s="1"/>
  <c r="CH13" i="11"/>
  <c r="CF20" i="11"/>
  <c r="CG20" i="11" s="1"/>
  <c r="CH20" i="11"/>
  <c r="CK17" i="11" l="1"/>
  <c r="CL17" i="11" s="1"/>
  <c r="CM17" i="11"/>
  <c r="CK20" i="11"/>
  <c r="CL20" i="11" s="1"/>
  <c r="CM20" i="11"/>
  <c r="CK8" i="11"/>
  <c r="CL8" i="11" s="1"/>
  <c r="CM8" i="11"/>
  <c r="CM9" i="11"/>
  <c r="CK9" i="11"/>
  <c r="CL9" i="11" s="1"/>
  <c r="CK12" i="11"/>
  <c r="CL12" i="11" s="1"/>
  <c r="CM12" i="11"/>
  <c r="CK23" i="11"/>
  <c r="CL23" i="11" s="1"/>
  <c r="CM23" i="11"/>
  <c r="CM10" i="11"/>
  <c r="CK10" i="11"/>
  <c r="CL10" i="11" s="1"/>
  <c r="CK11" i="11"/>
  <c r="CL11" i="11" s="1"/>
  <c r="CM11" i="11"/>
  <c r="CK13" i="11"/>
  <c r="CL13" i="11" s="1"/>
  <c r="CM13" i="11"/>
  <c r="CK18" i="11"/>
  <c r="CL18" i="11" s="1"/>
  <c r="CM18" i="11"/>
  <c r="CK24" i="11"/>
  <c r="CL24" i="11" s="1"/>
  <c r="CM24" i="11"/>
  <c r="CK7" i="11"/>
  <c r="CL7" i="11" s="1"/>
  <c r="CM7" i="11"/>
  <c r="CK14" i="11"/>
  <c r="CL14" i="11" s="1"/>
  <c r="CM14" i="11"/>
  <c r="CK19" i="11"/>
  <c r="CL19" i="11" s="1"/>
  <c r="CM19" i="11"/>
  <c r="CK26" i="11"/>
  <c r="CL26" i="11" s="1"/>
  <c r="CM26" i="11"/>
  <c r="CI2" i="11"/>
  <c r="CN2" i="11" l="1"/>
</calcChain>
</file>

<file path=xl/sharedStrings.xml><?xml version="1.0" encoding="utf-8"?>
<sst xmlns="http://schemas.openxmlformats.org/spreadsheetml/2006/main" count="766" uniqueCount="160">
  <si>
    <t>TEXAS DEPARTMENT OF INSURANCE</t>
  </si>
  <si>
    <t>HEALTH MAINTENANCE ORGANIZATIONS</t>
  </si>
  <si>
    <t>SINGLE SERVICE</t>
  </si>
  <si>
    <t>FINANCIAL REPORT</t>
  </si>
  <si>
    <t>REPORT CONTENTS</t>
  </si>
  <si>
    <t>PAGE</t>
  </si>
  <si>
    <t/>
  </si>
  <si>
    <t xml:space="preserve">            Ending Enrollment</t>
  </si>
  <si>
    <t>Source:</t>
  </si>
  <si>
    <t>Amounts may vary from those in statement.</t>
  </si>
  <si>
    <t>HMO Financial Statements</t>
  </si>
  <si>
    <t>Co. may have, or be required to file an amendment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</si>
  <si>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</si>
  <si>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</si>
  <si>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</si>
  <si>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</si>
  <si>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</si>
  <si>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</si>
  <si>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</si>
  <si>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</si>
  <si>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</si>
  <si>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</si>
  <si>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</si>
  <si>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</si>
  <si>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</si>
  <si>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</si>
  <si>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</si>
  <si>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</si>
  <si>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</si>
  <si>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</si>
  <si>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95910</t>
  </si>
  <si>
    <t>95037</t>
  </si>
  <si>
    <t>95051</t>
  </si>
  <si>
    <t>DIVISION</t>
  </si>
  <si>
    <t xml:space="preserve"> </t>
  </si>
  <si>
    <t>Tot. Member Months (CP)</t>
  </si>
  <si>
    <t>Tot. Member Months (YTD)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</si>
  <si>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</si>
  <si>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</si>
  <si>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</si>
  <si>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</si>
  <si>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</si>
  <si>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</si>
  <si>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</si>
  <si>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</si>
  <si>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</si>
  <si>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</si>
  <si>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 xml:space="preserve">   Admin/Total Expenses (%)</t>
  </si>
  <si>
    <t xml:space="preserve">   TOTAL EXPENSES</t>
  </si>
  <si>
    <t>Before Tax Net Inc (CP)</t>
  </si>
  <si>
    <t>After Tax Net Inc (CP)</t>
  </si>
  <si>
    <t>Quarter</t>
  </si>
  <si>
    <t>INCOME STATEMENT DATA</t>
  </si>
  <si>
    <t>TOTAL REVENUE</t>
  </si>
  <si>
    <t>TOTAL MEDICAL &amp; HOSPITAL  EXPENSE</t>
  </si>
  <si>
    <t>TOTAL  EXPENSES</t>
  </si>
  <si>
    <t>NET INCOME BEFORE TAXES</t>
  </si>
  <si>
    <t>TOTAL ENDING ENROLLMENT</t>
  </si>
  <si>
    <t>CUMULATIVE MEMBER MONTHS</t>
  </si>
  <si>
    <t>YTD CUMULATIVE MEMBER MONTHS</t>
  </si>
  <si>
    <t>PER MEMBER PER MONTH (PMPM)</t>
  </si>
  <si>
    <t xml:space="preserve">  all parties are advised to consult the company directly and/or other sources regarding the extent and nature of this information. </t>
  </si>
  <si>
    <t>Texas</t>
  </si>
  <si>
    <t>TOTAL FOR TEXAS SINGLE SERVICE</t>
  </si>
  <si>
    <t>TOTAL FOR SINGLE SERVICE (IND WIDE)</t>
  </si>
  <si>
    <t>SINGLE SERVICE HMOs</t>
  </si>
  <si>
    <t>PUBLIC</t>
  </si>
  <si>
    <t>Enrollment</t>
  </si>
  <si>
    <t>Total Premium (CP)</t>
  </si>
  <si>
    <t>Total Premium (YTD)</t>
  </si>
  <si>
    <t>NET INCOME AFTER TAXES</t>
  </si>
  <si>
    <t>Commercial M&amp;H (CP)</t>
  </si>
  <si>
    <t>Commercial M&amp;H (YTD)</t>
  </si>
  <si>
    <t>Comm. Prem (CP)</t>
  </si>
  <si>
    <t>Comm. Prem (YTD)</t>
  </si>
  <si>
    <t xml:space="preserve">     Commercial Premium</t>
  </si>
  <si>
    <t xml:space="preserve">     Medicare Premium</t>
  </si>
  <si>
    <t xml:space="preserve">     Medicaid Premium</t>
  </si>
  <si>
    <t xml:space="preserve">   Total Premium</t>
  </si>
  <si>
    <t xml:space="preserve">   Other Revenue</t>
  </si>
  <si>
    <t xml:space="preserve">   TOTAL REVENUE</t>
  </si>
  <si>
    <t xml:space="preserve">   Total Med &amp; Hosp</t>
  </si>
  <si>
    <t xml:space="preserve">   INCOME (loss)</t>
  </si>
  <si>
    <t xml:space="preserve">   M &amp; H/Total Prems (%)</t>
  </si>
  <si>
    <t xml:space="preserve">   M &amp; H/Total Expenses (%)</t>
  </si>
  <si>
    <t>PROVIDER ENDING ENROLLMENT</t>
  </si>
  <si>
    <t>TOTAL ENDING ENROLLMENT less PROVIDER HMO</t>
  </si>
  <si>
    <t>RISK REVENUE</t>
  </si>
  <si>
    <t>YTD NET INCOME AFTER TAXES</t>
  </si>
  <si>
    <t>PROVIDER MEMBER MONTHS</t>
  </si>
  <si>
    <t>PROVIDER MEMBER MONTHS - YTD</t>
  </si>
  <si>
    <t xml:space="preserve">TOTAL MEMBER MONTHS less PROVIDER HMO </t>
  </si>
  <si>
    <t>TOTAL MEMBER MONTHS less PROVIDER HMO - YTD</t>
  </si>
  <si>
    <t>COMMERCIAL RISK ENDING ENROLLMENT</t>
  </si>
  <si>
    <t>COMMERCIAL RISK MEMBER MONTHS</t>
  </si>
  <si>
    <t>COMMERCIAL RISK MEMBER MONTHS - YTD</t>
  </si>
  <si>
    <t>COMMERCIAL RISK PREMIUMS</t>
  </si>
  <si>
    <t>NET INCOME AFTER TAXES - YTD</t>
  </si>
  <si>
    <t xml:space="preserve">   Total Admin. &amp; Other Exp</t>
  </si>
  <si>
    <t>TOTAL ADMINISTRATION &amp; OTHER EXPENSE</t>
  </si>
  <si>
    <t>TOTAL MEDICAL &amp; HOSPITAL EXPENSE</t>
  </si>
  <si>
    <t>TOTAL EXPENSES</t>
  </si>
  <si>
    <t xml:space="preserve"> Tot Physician  (P7 C1 L8)</t>
  </si>
  <si>
    <t xml:space="preserve"> Tot Non-Physician  (P7 C1 L8)</t>
  </si>
  <si>
    <t>TOTAL OTHER REVENUE</t>
  </si>
  <si>
    <t>End of Worksheet</t>
  </si>
  <si>
    <t xml:space="preserve">                           TDI assumes no responsibility for omissions, inaccuracies or ambiguities. although every effort has been made to ensure the accuracy of the information,</t>
  </si>
  <si>
    <t xml:space="preserve">               HMOs Operating Areas/Divisions</t>
  </si>
  <si>
    <t xml:space="preserve">               Operations Report</t>
  </si>
  <si>
    <t xml:space="preserve">               Income Statement Data</t>
  </si>
  <si>
    <t xml:space="preserve">            Cumulative Member Months</t>
  </si>
  <si>
    <t xml:space="preserve">              Per Member Per Month (PMPM)</t>
  </si>
  <si>
    <t>Aetna Dental Inc.</t>
  </si>
  <si>
    <t>Alpha Dental Programs, Inc.</t>
  </si>
  <si>
    <t>Block Vision of Texas, Inc.</t>
  </si>
  <si>
    <t>Cigna Dental Health of Texas, Inc.</t>
  </si>
  <si>
    <t>Denticare, Inc</t>
  </si>
  <si>
    <t>Managed Dentalguard, Inc.</t>
  </si>
  <si>
    <t>National Pacific Dental, Inc.</t>
  </si>
  <si>
    <t>Eyemed Vision Care HMO of Texas Inc.</t>
  </si>
  <si>
    <t>Safeguard Health Plans, Inc.</t>
  </si>
  <si>
    <t>United Concordia Dental Plans of Texas</t>
  </si>
  <si>
    <t>United Dental Care of Texas, Inc.</t>
  </si>
  <si>
    <t>64696</t>
  </si>
  <si>
    <t>First Continental Life &amp; Accident Insurance Company</t>
  </si>
  <si>
    <t>Texas*</t>
  </si>
  <si>
    <t>New Era Quality Health (Team Dental, Inc.)</t>
  </si>
  <si>
    <t>Envolve Dental of Texas, Inc.</t>
  </si>
  <si>
    <t>Solstice Health Plans of Texas, Inc.</t>
  </si>
  <si>
    <r>
      <t>Envolve Vision of Texas (</t>
    </r>
    <r>
      <rPr>
        <b/>
        <sz val="9"/>
        <color rgb="FF0033CC"/>
        <rFont val="Aptos"/>
        <family val="2"/>
      </rPr>
      <t>AECC Total Vision Health Plan of Texas, Inc.</t>
    </r>
    <r>
      <rPr>
        <b/>
        <sz val="9"/>
        <rFont val="Aptos"/>
        <family val="2"/>
      </rPr>
      <t>)</t>
    </r>
  </si>
  <si>
    <r>
      <t xml:space="preserve">DISCLAIMER:   </t>
    </r>
    <r>
      <rPr>
        <i/>
        <sz val="9"/>
        <rFont val="Aptos"/>
        <family val="2"/>
      </rPr>
      <t>The following information is intended only as a guide and may in no respect be relied upon as an alternative or supplement to the data filed by the company.</t>
    </r>
  </si>
  <si>
    <t>SECOND QUARTER 2025</t>
  </si>
  <si>
    <t>Envolve Vision of Texas (AECC Total Vision Health Plan of Texas, Inc.)</t>
  </si>
  <si>
    <t>Envolve Dental of Texas</t>
  </si>
  <si>
    <t>First Continental Life &amp; Accident Ins. Co.</t>
  </si>
  <si>
    <t>Solstice Healthplans of Texas, Inc.</t>
  </si>
  <si>
    <t>New Era Quality Health, Inc. (Team Dental)</t>
  </si>
  <si>
    <t>As of 06/30/25</t>
  </si>
  <si>
    <t>Jun 24/Tot. Member Months (YTD)</t>
  </si>
  <si>
    <t>Total Membrs Jun 25</t>
  </si>
  <si>
    <t>Total Members Jun 24</t>
  </si>
  <si>
    <t xml:space="preserve">   YTD Annualized</t>
  </si>
  <si>
    <t>ACTUAL PMPM '25 YTD</t>
  </si>
  <si>
    <t xml:space="preserve">   INCOME (loss)  Jun 24</t>
  </si>
  <si>
    <t>ACTUAL REV/EXP '25 YTD</t>
  </si>
  <si>
    <t>ACTUAL INCOME/LOSS</t>
  </si>
  <si>
    <t>Before Tax Net Inc (YTD)</t>
  </si>
  <si>
    <t>After Tax Net Inc (YTD)</t>
  </si>
  <si>
    <t>Company Name</t>
  </si>
  <si>
    <t>Maryland</t>
  </si>
  <si>
    <t>Missouri</t>
  </si>
  <si>
    <t>North Carolina</t>
  </si>
  <si>
    <t>Kentucky</t>
  </si>
  <si>
    <t>New Jersey</t>
  </si>
  <si>
    <t>Ohio</t>
  </si>
  <si>
    <t>Hawaii</t>
  </si>
  <si>
    <t>Idaho</t>
  </si>
  <si>
    <t>Indiana</t>
  </si>
  <si>
    <t>Illinois</t>
  </si>
  <si>
    <t>HMO database S0625Q.xlsx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</si>
</sst>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\(000\)\ 000\-0000"/>
    <numFmt numFmtId="170" formatCode="00000"/>
    <numFmt numFmtId="171" formatCode="00\-"/>
    <numFmt numFmtId="172" formatCode="0000"/>
  </numFmts>
  <fonts count="30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name val="Aptos"/>
      <family val="2"/>
    </font>
    <font>
      <sz val="20"/>
      <name val="Aptos"/>
      <family val="2"/>
    </font>
    <font>
      <sz val="10"/>
      <name val="Aptos"/>
      <family val="2"/>
    </font>
    <font>
      <sz val="28"/>
      <name val="Aptos"/>
      <family val="2"/>
    </font>
    <font>
      <sz val="24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8.5"/>
      <name val="Aptos"/>
      <family val="2"/>
    </font>
    <font>
      <sz val="8"/>
      <name val="Aptos"/>
      <family val="2"/>
    </font>
    <font>
      <b/>
      <sz val="8.5"/>
      <name val="Aptos"/>
      <family val="2"/>
    </font>
    <font>
      <b/>
      <sz val="9"/>
      <color rgb="FF0033CC"/>
      <name val="Aptos"/>
      <family val="2"/>
    </font>
    <font>
      <b/>
      <i/>
      <sz val="9"/>
      <name val="Aptos"/>
      <family val="2"/>
    </font>
    <font>
      <sz val="9"/>
      <color indexed="62"/>
      <name val="Aptos"/>
      <family val="2"/>
    </font>
    <font>
      <b/>
      <sz val="10"/>
      <color indexed="20"/>
      <name val="Aptos"/>
      <family val="2"/>
    </font>
    <font>
      <sz val="9"/>
      <color rgb="FF0033CC"/>
      <name val="Aptos"/>
      <family val="2"/>
    </font>
    <font>
      <i/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86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9" applyNumberFormat="0" applyFill="0" applyAlignment="0" applyProtection="0"/>
    <xf numFmtId="0" fontId="7" fillId="0" borderId="0" applyNumberForma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shrinkToFit="1"/>
    </xf>
    <xf numFmtId="0" fontId="8" fillId="0" borderId="0" xfId="2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0" fontId="10" fillId="0" borderId="0" xfId="2" applyFont="1"/>
    <xf numFmtId="0" fontId="11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13" fillId="0" borderId="0" xfId="2" applyFont="1"/>
    <xf numFmtId="0" fontId="11" fillId="0" borderId="0" xfId="2" applyFont="1"/>
    <xf numFmtId="17" fontId="10" fillId="0" borderId="0" xfId="2" applyNumberFormat="1" applyFont="1"/>
    <xf numFmtId="0" fontId="14" fillId="0" borderId="0" xfId="2" applyFont="1" applyAlignment="1">
      <alignment horizontal="centerContinuous"/>
    </xf>
    <xf numFmtId="0" fontId="10" fillId="0" borderId="0" xfId="2" applyFont="1" applyAlignment="1">
      <alignment horizontal="centerContinuous"/>
    </xf>
    <xf numFmtId="166" fontId="15" fillId="0" borderId="0" xfId="2" applyNumberFormat="1" applyFont="1"/>
    <xf numFmtId="0" fontId="16" fillId="0" borderId="0" xfId="2" applyFont="1"/>
    <xf numFmtId="0" fontId="10" fillId="0" borderId="0" xfId="2" applyFont="1" applyAlignment="1">
      <alignment horizontal="right"/>
    </xf>
    <xf numFmtId="0" fontId="14" fillId="0" borderId="0" xfId="2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164" fontId="10" fillId="0" borderId="0" xfId="2" applyNumberFormat="1" applyFont="1"/>
    <xf numFmtId="0" fontId="17" fillId="0" borderId="0" xfId="0" applyFont="1"/>
    <xf numFmtId="0" fontId="10" fillId="0" borderId="0" xfId="7" applyFont="1"/>
    <xf numFmtId="0" fontId="18" fillId="0" borderId="0" xfId="7" applyFont="1"/>
    <xf numFmtId="0" fontId="16" fillId="0" borderId="0" xfId="9" applyFont="1" applyBorder="1" applyAlignment="1">
      <alignment horizontal="centerContinuous" vertical="center"/>
    </xf>
    <xf numFmtId="0" fontId="10" fillId="0" borderId="0" xfId="7" applyFont="1" applyAlignment="1">
      <alignment horizontal="centerContinuous" vertical="center"/>
    </xf>
    <xf numFmtId="7" fontId="10" fillId="0" borderId="0" xfId="7" applyNumberFormat="1" applyFont="1" applyAlignment="1">
      <alignment horizontal="centerContinuous" vertical="center"/>
    </xf>
    <xf numFmtId="0" fontId="14" fillId="0" borderId="0" xfId="9" applyFont="1" applyBorder="1" applyAlignment="1">
      <alignment horizontal="centerContinuous" vertical="center"/>
    </xf>
    <xf numFmtId="0" fontId="14" fillId="0" borderId="0" xfId="10" applyNumberFormat="1" applyFont="1" applyBorder="1" applyAlignment="1">
      <alignment horizontal="centerContinuous" vertical="center"/>
    </xf>
    <xf numFmtId="7" fontId="10" fillId="0" borderId="0" xfId="7" applyNumberFormat="1" applyFont="1" applyAlignment="1">
      <alignment horizontal="centerContinuous"/>
    </xf>
    <xf numFmtId="0" fontId="14" fillId="0" borderId="0" xfId="7" applyFont="1"/>
    <xf numFmtId="7" fontId="10" fillId="0" borderId="0" xfId="7" applyNumberFormat="1" applyFont="1"/>
    <xf numFmtId="7" fontId="19" fillId="0" borderId="0" xfId="7" applyNumberFormat="1" applyFont="1"/>
    <xf numFmtId="0" fontId="14" fillId="0" borderId="39" xfId="11" applyNumberFormat="1" applyFont="1" applyBorder="1" applyAlignment="1">
      <alignment horizontal="center"/>
    </xf>
    <xf numFmtId="0" fontId="14" fillId="2" borderId="76" xfId="11" applyNumberFormat="1" applyFont="1" applyFill="1" applyBorder="1" applyAlignment="1">
      <alignment horizontal="center"/>
    </xf>
    <xf numFmtId="165" fontId="14" fillId="2" borderId="39" xfId="11" applyNumberFormat="1" applyFont="1" applyFill="1" applyBorder="1" applyAlignment="1">
      <alignment horizontal="center"/>
    </xf>
    <xf numFmtId="165" fontId="14" fillId="2" borderId="41" xfId="11" applyNumberFormat="1" applyFont="1" applyFill="1" applyBorder="1" applyAlignment="1">
      <alignment horizontal="center"/>
    </xf>
    <xf numFmtId="165" fontId="14" fillId="2" borderId="40" xfId="11" applyNumberFormat="1" applyFont="1" applyFill="1" applyBorder="1" applyAlignment="1">
      <alignment horizontal="center"/>
    </xf>
    <xf numFmtId="165" fontId="14" fillId="2" borderId="42" xfId="11" applyNumberFormat="1" applyFont="1" applyFill="1" applyBorder="1" applyAlignment="1">
      <alignment horizontal="center"/>
    </xf>
    <xf numFmtId="0" fontId="14" fillId="0" borderId="21" xfId="11" applyNumberFormat="1" applyFont="1" applyBorder="1"/>
    <xf numFmtId="0" fontId="14" fillId="2" borderId="77" xfId="11" applyNumberFormat="1" applyFont="1" applyFill="1" applyBorder="1"/>
    <xf numFmtId="5" fontId="14" fillId="2" borderId="21" xfId="11" applyNumberFormat="1" applyFont="1" applyFill="1" applyBorder="1" applyAlignment="1">
      <alignment horizontal="center"/>
    </xf>
    <xf numFmtId="5" fontId="14" fillId="2" borderId="16" xfId="11" applyNumberFormat="1" applyFont="1" applyFill="1" applyBorder="1" applyAlignment="1">
      <alignment horizontal="center"/>
    </xf>
    <xf numFmtId="5" fontId="14" fillId="2" borderId="43" xfId="11" applyNumberFormat="1" applyFont="1" applyFill="1" applyBorder="1" applyAlignment="1">
      <alignment horizontal="center"/>
    </xf>
    <xf numFmtId="5" fontId="14" fillId="2" borderId="34" xfId="11" applyNumberFormat="1" applyFont="1" applyFill="1" applyBorder="1" applyAlignment="1">
      <alignment horizontal="center"/>
    </xf>
    <xf numFmtId="0" fontId="20" fillId="0" borderId="71" xfId="11" applyNumberFormat="1" applyFont="1" applyBorder="1"/>
    <xf numFmtId="5" fontId="19" fillId="0" borderId="66" xfId="11" applyNumberFormat="1" applyFont="1" applyBorder="1"/>
    <xf numFmtId="7" fontId="19" fillId="0" borderId="10" xfId="7" applyNumberFormat="1" applyFont="1" applyBorder="1"/>
    <xf numFmtId="7" fontId="19" fillId="0" borderId="6" xfId="7" applyNumberFormat="1" applyFont="1" applyBorder="1"/>
    <xf numFmtId="7" fontId="19" fillId="0" borderId="33" xfId="7" applyNumberFormat="1" applyFont="1" applyBorder="1"/>
    <xf numFmtId="5" fontId="19" fillId="0" borderId="65" xfId="11" applyNumberFormat="1" applyFont="1" applyBorder="1"/>
    <xf numFmtId="7" fontId="19" fillId="0" borderId="14" xfId="7" applyNumberFormat="1" applyFont="1" applyBorder="1"/>
    <xf numFmtId="7" fontId="19" fillId="0" borderId="8" xfId="7" applyNumberFormat="1" applyFont="1" applyBorder="1"/>
    <xf numFmtId="7" fontId="19" fillId="0" borderId="47" xfId="7" applyNumberFormat="1" applyFont="1" applyBorder="1"/>
    <xf numFmtId="0" fontId="20" fillId="0" borderId="72" xfId="11" applyFont="1" applyBorder="1"/>
    <xf numFmtId="5" fontId="19" fillId="0" borderId="67" xfId="11" applyNumberFormat="1" applyFont="1" applyBorder="1"/>
    <xf numFmtId="7" fontId="19" fillId="0" borderId="22" xfId="7" applyNumberFormat="1" applyFont="1" applyBorder="1"/>
    <xf numFmtId="7" fontId="19" fillId="0" borderId="23" xfId="7" applyNumberFormat="1" applyFont="1" applyBorder="1"/>
    <xf numFmtId="7" fontId="19" fillId="0" borderId="50" xfId="7" applyNumberFormat="1" applyFont="1" applyBorder="1"/>
    <xf numFmtId="5" fontId="19" fillId="0" borderId="64" xfId="11" applyNumberFormat="1" applyFont="1" applyBorder="1"/>
    <xf numFmtId="0" fontId="20" fillId="0" borderId="69" xfId="11" applyNumberFormat="1" applyFont="1" applyBorder="1"/>
    <xf numFmtId="5" fontId="19" fillId="0" borderId="62" xfId="11" applyNumberFormat="1" applyFont="1" applyBorder="1"/>
    <xf numFmtId="7" fontId="19" fillId="0" borderId="11" xfId="7" applyNumberFormat="1" applyFont="1" applyBorder="1"/>
    <xf numFmtId="7" fontId="19" fillId="0" borderId="2" xfId="7" applyNumberFormat="1" applyFont="1" applyBorder="1"/>
    <xf numFmtId="7" fontId="19" fillId="0" borderId="38" xfId="7" applyNumberFormat="1" applyFont="1" applyBorder="1"/>
    <xf numFmtId="7" fontId="19" fillId="0" borderId="57" xfId="7" applyNumberFormat="1" applyFont="1" applyBorder="1"/>
    <xf numFmtId="7" fontId="19" fillId="0" borderId="58" xfId="7" applyNumberFormat="1" applyFont="1" applyBorder="1"/>
    <xf numFmtId="7" fontId="19" fillId="0" borderId="59" xfId="7" applyNumberFormat="1" applyFont="1" applyBorder="1"/>
    <xf numFmtId="7" fontId="19" fillId="0" borderId="63" xfId="7" applyNumberFormat="1" applyFont="1" applyBorder="1"/>
    <xf numFmtId="7" fontId="19" fillId="0" borderId="21" xfId="7" applyNumberFormat="1" applyFont="1" applyBorder="1"/>
    <xf numFmtId="7" fontId="19" fillId="0" borderId="16" xfId="7" applyNumberFormat="1" applyFont="1" applyBorder="1"/>
    <xf numFmtId="7" fontId="19" fillId="0" borderId="34" xfId="7" applyNumberFormat="1" applyFont="1" applyBorder="1"/>
    <xf numFmtId="7" fontId="19" fillId="0" borderId="43" xfId="7" applyNumberFormat="1" applyFont="1" applyBorder="1"/>
    <xf numFmtId="0" fontId="19" fillId="0" borderId="0" xfId="7" applyFont="1"/>
    <xf numFmtId="0" fontId="10" fillId="0" borderId="0" xfId="6" applyFont="1" applyAlignment="1">
      <alignment horizontal="centerContinuous" vertical="center"/>
    </xf>
    <xf numFmtId="0" fontId="10" fillId="0" borderId="0" xfId="6" applyFont="1"/>
    <xf numFmtId="0" fontId="16" fillId="0" borderId="0" xfId="0" applyFont="1"/>
    <xf numFmtId="0" fontId="14" fillId="0" borderId="0" xfId="6" applyFont="1"/>
    <xf numFmtId="5" fontId="14" fillId="0" borderId="0" xfId="6" applyNumberFormat="1" applyFont="1" applyAlignment="1">
      <alignment horizontal="centerContinuous" vertical="center"/>
    </xf>
    <xf numFmtId="0" fontId="14" fillId="0" borderId="0" xfId="6" applyFont="1" applyAlignment="1">
      <alignment horizontal="centerContinuous" vertical="center"/>
    </xf>
    <xf numFmtId="0" fontId="10" fillId="0" borderId="0" xfId="5" applyFont="1"/>
    <xf numFmtId="37" fontId="19" fillId="0" borderId="10" xfId="6" applyNumberFormat="1" applyFont="1" applyBorder="1"/>
    <xf numFmtId="37" fontId="19" fillId="0" borderId="33" xfId="6" applyNumberFormat="1" applyFont="1" applyBorder="1"/>
    <xf numFmtId="37" fontId="19" fillId="0" borderId="14" xfId="6" applyNumberFormat="1" applyFont="1" applyBorder="1"/>
    <xf numFmtId="37" fontId="19" fillId="0" borderId="47" xfId="6" applyNumberFormat="1" applyFont="1" applyBorder="1"/>
    <xf numFmtId="37" fontId="19" fillId="0" borderId="22" xfId="6" applyNumberFormat="1" applyFont="1" applyBorder="1"/>
    <xf numFmtId="37" fontId="19" fillId="0" borderId="50" xfId="6" applyNumberFormat="1" applyFont="1" applyBorder="1"/>
    <xf numFmtId="37" fontId="19" fillId="0" borderId="9" xfId="6" applyNumberFormat="1" applyFont="1" applyBorder="1"/>
    <xf numFmtId="37" fontId="19" fillId="0" borderId="55" xfId="6" applyNumberFormat="1" applyFont="1" applyBorder="1"/>
    <xf numFmtId="37" fontId="19" fillId="0" borderId="34" xfId="6" applyNumberFormat="1" applyFont="1" applyBorder="1"/>
    <xf numFmtId="37" fontId="19" fillId="0" borderId="57" xfId="6" applyNumberFormat="1" applyFont="1" applyBorder="1"/>
    <xf numFmtId="37" fontId="19" fillId="0" borderId="58" xfId="6" applyNumberFormat="1" applyFont="1" applyBorder="1"/>
    <xf numFmtId="37" fontId="19" fillId="0" borderId="59" xfId="6" applyNumberFormat="1" applyFont="1" applyBorder="1"/>
    <xf numFmtId="37" fontId="19" fillId="0" borderId="60" xfId="6" applyNumberFormat="1" applyFont="1" applyBorder="1"/>
    <xf numFmtId="37" fontId="19" fillId="0" borderId="15" xfId="6" applyNumberFormat="1" applyFont="1" applyBorder="1"/>
    <xf numFmtId="37" fontId="19" fillId="0" borderId="56" xfId="6" applyNumberFormat="1" applyFont="1" applyBorder="1"/>
    <xf numFmtId="0" fontId="10" fillId="0" borderId="0" xfId="0" applyFont="1"/>
    <xf numFmtId="0" fontId="19" fillId="0" borderId="0" xfId="0" applyFont="1"/>
    <xf numFmtId="0" fontId="16" fillId="0" borderId="0" xfId="6" applyFont="1" applyAlignment="1">
      <alignment horizontal="centerContinuous" vertical="center"/>
    </xf>
    <xf numFmtId="5" fontId="16" fillId="0" borderId="0" xfId="6" applyNumberFormat="1" applyFont="1" applyAlignment="1">
      <alignment horizontal="centerContinuous" vertical="center"/>
    </xf>
    <xf numFmtId="0" fontId="10" fillId="0" borderId="0" xfId="6" applyFont="1" applyAlignment="1">
      <alignment horizontal="centerContinuous"/>
    </xf>
    <xf numFmtId="37" fontId="21" fillId="0" borderId="0" xfId="6" applyNumberFormat="1" applyFont="1"/>
    <xf numFmtId="7" fontId="19" fillId="0" borderId="0" xfId="6" applyNumberFormat="1" applyFont="1" applyAlignment="1">
      <alignment horizontal="centerContinuous"/>
    </xf>
    <xf numFmtId="0" fontId="21" fillId="0" borderId="0" xfId="6" applyFont="1"/>
    <xf numFmtId="0" fontId="14" fillId="0" borderId="0" xfId="6" applyFont="1" applyAlignment="1">
      <alignment horizontal="center"/>
    </xf>
    <xf numFmtId="7" fontId="10" fillId="0" borderId="0" xfId="6" applyNumberFormat="1" applyFont="1" applyAlignment="1">
      <alignment horizontal="centerContinuous"/>
    </xf>
    <xf numFmtId="5" fontId="10" fillId="0" borderId="0" xfId="6" applyNumberFormat="1" applyFont="1" applyAlignment="1">
      <alignment horizontal="centerContinuous"/>
    </xf>
    <xf numFmtId="7" fontId="19" fillId="0" borderId="0" xfId="6" applyNumberFormat="1" applyFont="1"/>
    <xf numFmtId="5" fontId="10" fillId="0" borderId="0" xfId="6" applyNumberFormat="1" applyFont="1"/>
    <xf numFmtId="0" fontId="10" fillId="0" borderId="0" xfId="4" applyFont="1"/>
    <xf numFmtId="7" fontId="10" fillId="0" borderId="0" xfId="6" applyNumberFormat="1" applyFont="1"/>
    <xf numFmtId="0" fontId="14" fillId="0" borderId="0" xfId="6" applyFont="1" applyAlignment="1">
      <alignment horizontal="centerContinuous"/>
    </xf>
    <xf numFmtId="0" fontId="14" fillId="2" borderId="39" xfId="11" applyNumberFormat="1" applyFont="1" applyFill="1" applyBorder="1" applyAlignment="1">
      <alignment horizontal="center"/>
    </xf>
    <xf numFmtId="5" fontId="22" fillId="2" borderId="0" xfId="6" applyNumberFormat="1" applyFont="1" applyFill="1"/>
    <xf numFmtId="0" fontId="10" fillId="2" borderId="0" xfId="6" applyFont="1" applyFill="1"/>
    <xf numFmtId="165" fontId="23" fillId="3" borderId="13" xfId="6" applyNumberFormat="1" applyFont="1" applyFill="1" applyBorder="1" applyAlignment="1">
      <alignment horizontal="center"/>
    </xf>
    <xf numFmtId="0" fontId="14" fillId="2" borderId="0" xfId="6" applyFont="1" applyFill="1" applyAlignment="1">
      <alignment horizontal="center"/>
    </xf>
    <xf numFmtId="0" fontId="10" fillId="2" borderId="11" xfId="6" applyFont="1" applyFill="1" applyBorder="1"/>
    <xf numFmtId="0" fontId="14" fillId="2" borderId="21" xfId="11" applyNumberFormat="1" applyFont="1" applyFill="1" applyBorder="1"/>
    <xf numFmtId="167" fontId="23" fillId="3" borderId="10" xfId="6" applyNumberFormat="1" applyFont="1" applyFill="1" applyBorder="1" applyAlignment="1">
      <alignment horizontal="center"/>
    </xf>
    <xf numFmtId="0" fontId="20" fillId="0" borderId="70" xfId="11" applyNumberFormat="1" applyFont="1" applyBorder="1"/>
    <xf numFmtId="5" fontId="10" fillId="0" borderId="66" xfId="11" applyNumberFormat="1" applyFont="1" applyBorder="1"/>
    <xf numFmtId="5" fontId="19" fillId="0" borderId="18" xfId="6" applyNumberFormat="1" applyFont="1" applyBorder="1"/>
    <xf numFmtId="5" fontId="19" fillId="0" borderId="10" xfId="6" applyNumberFormat="1" applyFont="1" applyBorder="1"/>
    <xf numFmtId="5" fontId="19" fillId="0" borderId="33" xfId="6" applyNumberFormat="1" applyFont="1" applyBorder="1"/>
    <xf numFmtId="5" fontId="21" fillId="0" borderId="6" xfId="6" applyNumberFormat="1" applyFont="1" applyBorder="1"/>
    <xf numFmtId="37" fontId="10" fillId="0" borderId="0" xfId="6" applyNumberFormat="1" applyFont="1"/>
    <xf numFmtId="37" fontId="21" fillId="0" borderId="10" xfId="6" applyNumberFormat="1" applyFont="1" applyBorder="1"/>
    <xf numFmtId="5" fontId="10" fillId="0" borderId="65" xfId="11" applyNumberFormat="1" applyFont="1" applyBorder="1"/>
    <xf numFmtId="5" fontId="19" fillId="0" borderId="20" xfId="6" applyNumberFormat="1" applyFont="1" applyBorder="1"/>
    <xf numFmtId="5" fontId="19" fillId="0" borderId="14" xfId="6" applyNumberFormat="1" applyFont="1" applyBorder="1"/>
    <xf numFmtId="5" fontId="19" fillId="0" borderId="47" xfId="6" applyNumberFormat="1" applyFont="1" applyBorder="1"/>
    <xf numFmtId="5" fontId="10" fillId="0" borderId="67" xfId="11" applyNumberFormat="1" applyFont="1" applyBorder="1"/>
    <xf numFmtId="5" fontId="19" fillId="0" borderId="25" xfId="6" applyNumberFormat="1" applyFont="1" applyBorder="1"/>
    <xf numFmtId="5" fontId="19" fillId="0" borderId="22" xfId="6" applyNumberFormat="1" applyFont="1" applyBorder="1"/>
    <xf numFmtId="5" fontId="19" fillId="0" borderId="50" xfId="6" applyNumberFormat="1" applyFont="1" applyBorder="1"/>
    <xf numFmtId="37" fontId="21" fillId="0" borderId="14" xfId="6" applyNumberFormat="1" applyFont="1" applyBorder="1"/>
    <xf numFmtId="5" fontId="10" fillId="0" borderId="64" xfId="11" applyNumberFormat="1" applyFont="1" applyBorder="1"/>
    <xf numFmtId="5" fontId="19" fillId="0" borderId="54" xfId="6" applyNumberFormat="1" applyFont="1" applyBorder="1"/>
    <xf numFmtId="5" fontId="19" fillId="0" borderId="9" xfId="6" applyNumberFormat="1" applyFont="1" applyBorder="1"/>
    <xf numFmtId="5" fontId="19" fillId="0" borderId="55" xfId="6" applyNumberFormat="1" applyFont="1" applyBorder="1"/>
    <xf numFmtId="5" fontId="10" fillId="0" borderId="62" xfId="11" applyNumberFormat="1" applyFont="1" applyBorder="1"/>
    <xf numFmtId="5" fontId="19" fillId="0" borderId="61" xfId="6" applyNumberFormat="1" applyFont="1" applyBorder="1"/>
    <xf numFmtId="5" fontId="19" fillId="0" borderId="13" xfId="6" applyNumberFormat="1" applyFont="1" applyBorder="1"/>
    <xf numFmtId="5" fontId="19" fillId="0" borderId="49" xfId="6" applyNumberFormat="1" applyFont="1" applyBorder="1"/>
    <xf numFmtId="37" fontId="19" fillId="0" borderId="13" xfId="6" applyNumberFormat="1" applyFont="1" applyBorder="1"/>
    <xf numFmtId="37" fontId="19" fillId="0" borderId="49" xfId="6" applyNumberFormat="1" applyFont="1" applyBorder="1"/>
    <xf numFmtId="5" fontId="19" fillId="0" borderId="57" xfId="6" applyNumberFormat="1" applyFont="1" applyBorder="1"/>
    <xf numFmtId="5" fontId="19" fillId="0" borderId="58" xfId="6" applyNumberFormat="1" applyFont="1" applyBorder="1"/>
    <xf numFmtId="5" fontId="19" fillId="0" borderId="59" xfId="6" applyNumberFormat="1" applyFont="1" applyBorder="1"/>
    <xf numFmtId="5" fontId="19" fillId="0" borderId="60" xfId="6" applyNumberFormat="1" applyFont="1" applyBorder="1"/>
    <xf numFmtId="5" fontId="19" fillId="0" borderId="15" xfId="6" applyNumberFormat="1" applyFont="1" applyBorder="1"/>
    <xf numFmtId="5" fontId="19" fillId="0" borderId="56" xfId="6" applyNumberFormat="1" applyFont="1" applyBorder="1"/>
    <xf numFmtId="5" fontId="21" fillId="0" borderId="26" xfId="6" applyNumberFormat="1" applyFont="1" applyBorder="1"/>
    <xf numFmtId="0" fontId="14" fillId="0" borderId="12" xfId="6" applyFont="1" applyBorder="1"/>
    <xf numFmtId="0" fontId="14" fillId="0" borderId="12" xfId="6" applyFont="1" applyBorder="1" applyAlignment="1">
      <alignment horizontal="center"/>
    </xf>
    <xf numFmtId="37" fontId="10" fillId="0" borderId="12" xfId="6" applyNumberFormat="1" applyFont="1" applyBorder="1"/>
    <xf numFmtId="0" fontId="10" fillId="0" borderId="0" xfId="3" applyFont="1"/>
    <xf numFmtId="0" fontId="19" fillId="0" borderId="0" xfId="3" applyFont="1"/>
    <xf numFmtId="0" fontId="14" fillId="0" borderId="80" xfId="10" applyFont="1" applyBorder="1" applyAlignment="1">
      <alignment horizontal="centerContinuous" wrapText="1"/>
    </xf>
    <xf numFmtId="0" fontId="14" fillId="0" borderId="81" xfId="10" applyFont="1" applyBorder="1" applyAlignment="1">
      <alignment horizontal="centerContinuous" wrapText="1"/>
    </xf>
    <xf numFmtId="0" fontId="14" fillId="0" borderId="82" xfId="10" applyFont="1" applyBorder="1" applyAlignment="1">
      <alignment horizontal="centerContinuous" wrapText="1"/>
    </xf>
    <xf numFmtId="0" fontId="14" fillId="0" borderId="36" xfId="10" applyFont="1" applyBorder="1" applyAlignment="1">
      <alignment horizontal="centerContinuous" wrapText="1"/>
    </xf>
    <xf numFmtId="0" fontId="14" fillId="0" borderId="36" xfId="10" applyFont="1" applyBorder="1" applyAlignment="1">
      <alignment horizontal="center" wrapText="1"/>
    </xf>
    <xf numFmtId="0" fontId="14" fillId="0" borderId="37" xfId="10" applyFont="1" applyBorder="1" applyAlignment="1">
      <alignment horizontal="centerContinuous" wrapText="1"/>
    </xf>
    <xf numFmtId="0" fontId="10" fillId="0" borderId="0" xfId="3" applyFont="1" applyAlignment="1">
      <alignment horizontal="left"/>
    </xf>
    <xf numFmtId="0" fontId="20" fillId="0" borderId="0" xfId="3" applyFont="1" applyAlignment="1">
      <alignment horizontal="left"/>
    </xf>
    <xf numFmtId="0" fontId="21" fillId="0" borderId="0" xfId="3" applyFont="1"/>
    <xf numFmtId="37" fontId="19" fillId="0" borderId="1" xfId="3" applyNumberFormat="1" applyFont="1" applyBorder="1" applyAlignment="1">
      <alignment horizontal="center" vertical="center" wrapText="1"/>
    </xf>
    <xf numFmtId="37" fontId="19" fillId="0" borderId="2" xfId="3" applyNumberFormat="1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37" fontId="19" fillId="0" borderId="38" xfId="3" applyNumberFormat="1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/>
    </xf>
    <xf numFmtId="0" fontId="19" fillId="0" borderId="4" xfId="3" applyFont="1" applyBorder="1" applyAlignment="1">
      <alignment horizontal="center"/>
    </xf>
    <xf numFmtId="0" fontId="19" fillId="0" borderId="46" xfId="3" applyFont="1" applyBorder="1" applyAlignment="1">
      <alignment horizontal="center"/>
    </xf>
    <xf numFmtId="37" fontId="19" fillId="0" borderId="20" xfId="3" applyNumberFormat="1" applyFont="1" applyBorder="1"/>
    <xf numFmtId="37" fontId="19" fillId="0" borderId="8" xfId="3" applyNumberFormat="1" applyFont="1" applyBorder="1"/>
    <xf numFmtId="37" fontId="19" fillId="0" borderId="47" xfId="3" applyNumberFormat="1" applyFont="1" applyBorder="1"/>
    <xf numFmtId="37" fontId="19" fillId="0" borderId="17" xfId="3" applyNumberFormat="1" applyFont="1" applyBorder="1"/>
    <xf numFmtId="37" fontId="19" fillId="0" borderId="5" xfId="3" applyNumberFormat="1" applyFont="1" applyBorder="1"/>
    <xf numFmtId="37" fontId="19" fillId="0" borderId="48" xfId="3" applyNumberFormat="1" applyFont="1" applyBorder="1"/>
    <xf numFmtId="37" fontId="19" fillId="0" borderId="18" xfId="3" applyNumberFormat="1" applyFont="1" applyBorder="1"/>
    <xf numFmtId="37" fontId="19" fillId="0" borderId="6" xfId="3" applyNumberFormat="1" applyFont="1" applyBorder="1"/>
    <xf numFmtId="37" fontId="19" fillId="0" borderId="33" xfId="3" applyNumberFormat="1" applyFont="1" applyBorder="1"/>
    <xf numFmtId="37" fontId="19" fillId="0" borderId="3" xfId="3" applyNumberFormat="1" applyFont="1" applyBorder="1"/>
    <xf numFmtId="37" fontId="19" fillId="0" borderId="4" xfId="3" applyNumberFormat="1" applyFont="1" applyBorder="1"/>
    <xf numFmtId="37" fontId="19" fillId="0" borderId="46" xfId="3" applyNumberFormat="1" applyFont="1" applyBorder="1"/>
    <xf numFmtId="0" fontId="20" fillId="0" borderId="0" xfId="3" applyFont="1"/>
    <xf numFmtId="0" fontId="19" fillId="0" borderId="1" xfId="3" applyFont="1" applyBorder="1"/>
    <xf numFmtId="0" fontId="19" fillId="0" borderId="2" xfId="3" applyFont="1" applyBorder="1"/>
    <xf numFmtId="0" fontId="19" fillId="0" borderId="38" xfId="3" applyFont="1" applyBorder="1"/>
    <xf numFmtId="10" fontId="19" fillId="0" borderId="18" xfId="8" applyNumberFormat="1" applyFont="1" applyBorder="1"/>
    <xf numFmtId="10" fontId="19" fillId="0" borderId="6" xfId="8" applyNumberFormat="1" applyFont="1" applyBorder="1"/>
    <xf numFmtId="10" fontId="19" fillId="0" borderId="2" xfId="3" applyNumberFormat="1" applyFont="1" applyBorder="1"/>
    <xf numFmtId="10" fontId="19" fillId="0" borderId="33" xfId="8" applyNumberFormat="1" applyFont="1" applyBorder="1"/>
    <xf numFmtId="10" fontId="19" fillId="0" borderId="3" xfId="3" applyNumberFormat="1" applyFont="1" applyBorder="1"/>
    <xf numFmtId="10" fontId="19" fillId="0" borderId="4" xfId="3" applyNumberFormat="1" applyFont="1" applyBorder="1"/>
    <xf numFmtId="10" fontId="19" fillId="0" borderId="46" xfId="3" applyNumberFormat="1" applyFont="1" applyBorder="1"/>
    <xf numFmtId="0" fontId="19" fillId="0" borderId="19" xfId="3" applyFont="1" applyBorder="1"/>
    <xf numFmtId="0" fontId="19" fillId="0" borderId="7" xfId="3" applyFont="1" applyBorder="1"/>
    <xf numFmtId="0" fontId="19" fillId="0" borderId="49" xfId="3" applyFont="1" applyBorder="1"/>
    <xf numFmtId="37" fontId="19" fillId="0" borderId="1" xfId="3" applyNumberFormat="1" applyFont="1" applyBorder="1"/>
    <xf numFmtId="37" fontId="19" fillId="0" borderId="2" xfId="3" applyNumberFormat="1" applyFont="1" applyBorder="1"/>
    <xf numFmtId="37" fontId="19" fillId="0" borderId="38" xfId="3" applyNumberFormat="1" applyFont="1" applyBorder="1"/>
    <xf numFmtId="6" fontId="19" fillId="0" borderId="17" xfId="1" applyNumberFormat="1" applyFont="1" applyBorder="1"/>
    <xf numFmtId="6" fontId="19" fillId="0" borderId="5" xfId="1" applyNumberFormat="1" applyFont="1" applyBorder="1"/>
    <xf numFmtId="6" fontId="19" fillId="0" borderId="48" xfId="1" applyNumberFormat="1" applyFont="1" applyBorder="1"/>
    <xf numFmtId="6" fontId="19" fillId="0" borderId="18" xfId="1" applyNumberFormat="1" applyFont="1" applyBorder="1"/>
    <xf numFmtId="6" fontId="19" fillId="0" borderId="6" xfId="1" applyNumberFormat="1" applyFont="1" applyBorder="1"/>
    <xf numFmtId="6" fontId="19" fillId="0" borderId="33" xfId="1" applyNumberFormat="1" applyFont="1" applyBorder="1"/>
    <xf numFmtId="6" fontId="19" fillId="0" borderId="25" xfId="1" applyNumberFormat="1" applyFont="1" applyBorder="1"/>
    <xf numFmtId="6" fontId="19" fillId="0" borderId="23" xfId="1" applyNumberFormat="1" applyFont="1" applyBorder="1"/>
    <xf numFmtId="6" fontId="19" fillId="0" borderId="50" xfId="1" applyNumberFormat="1" applyFont="1" applyBorder="1"/>
    <xf numFmtId="6" fontId="19" fillId="0" borderId="54" xfId="1" applyNumberFormat="1" applyFont="1" applyBorder="1"/>
    <xf numFmtId="6" fontId="19" fillId="0" borderId="24" xfId="1" applyNumberFormat="1" applyFont="1" applyBorder="1"/>
    <xf numFmtId="6" fontId="19" fillId="0" borderId="55" xfId="1" applyNumberFormat="1" applyFont="1" applyBorder="1"/>
    <xf numFmtId="6" fontId="19" fillId="0" borderId="20" xfId="1" applyNumberFormat="1" applyFont="1" applyBorder="1"/>
    <xf numFmtId="6" fontId="19" fillId="0" borderId="8" xfId="1" applyNumberFormat="1" applyFont="1" applyBorder="1"/>
    <xf numFmtId="6" fontId="19" fillId="0" borderId="47" xfId="1" applyNumberFormat="1" applyFont="1" applyBorder="1"/>
    <xf numFmtId="6" fontId="19" fillId="0" borderId="1" xfId="1" applyNumberFormat="1" applyFont="1" applyBorder="1"/>
    <xf numFmtId="6" fontId="19" fillId="0" borderId="2" xfId="1" applyNumberFormat="1" applyFont="1" applyBorder="1"/>
    <xf numFmtId="6" fontId="19" fillId="0" borderId="38" xfId="1" applyNumberFormat="1" applyFont="1" applyBorder="1"/>
    <xf numFmtId="6" fontId="19" fillId="0" borderId="21" xfId="1" applyNumberFormat="1" applyFont="1" applyBorder="1"/>
    <xf numFmtId="6" fontId="19" fillId="0" borderId="16" xfId="1" applyNumberFormat="1" applyFont="1" applyBorder="1"/>
    <xf numFmtId="6" fontId="19" fillId="0" borderId="34" xfId="1" applyNumberFormat="1" applyFont="1" applyBorder="1"/>
    <xf numFmtId="8" fontId="19" fillId="0" borderId="19" xfId="1" applyFont="1" applyBorder="1"/>
    <xf numFmtId="8" fontId="19" fillId="0" borderId="7" xfId="1" applyFont="1" applyBorder="1"/>
    <xf numFmtId="8" fontId="19" fillId="0" borderId="7" xfId="1" applyFont="1" applyFill="1" applyBorder="1"/>
    <xf numFmtId="8" fontId="19" fillId="0" borderId="49" xfId="1" applyFont="1" applyBorder="1"/>
    <xf numFmtId="8" fontId="19" fillId="0" borderId="27" xfId="1" applyFont="1" applyBorder="1"/>
    <xf numFmtId="8" fontId="19" fillId="0" borderId="29" xfId="1" applyFont="1" applyBorder="1"/>
    <xf numFmtId="8" fontId="19" fillId="0" borderId="30" xfId="1" applyFont="1" applyFill="1" applyBorder="1"/>
    <xf numFmtId="8" fontId="19" fillId="0" borderId="28" xfId="1" applyFont="1" applyBorder="1"/>
    <xf numFmtId="8" fontId="19" fillId="0" borderId="51" xfId="1" applyFont="1" applyBorder="1"/>
    <xf numFmtId="8" fontId="19" fillId="0" borderId="18" xfId="1" applyFont="1" applyBorder="1"/>
    <xf numFmtId="8" fontId="19" fillId="0" borderId="6" xfId="1" applyFont="1" applyBorder="1"/>
    <xf numFmtId="8" fontId="19" fillId="0" borderId="33" xfId="1" applyFont="1" applyBorder="1"/>
    <xf numFmtId="8" fontId="19" fillId="0" borderId="20" xfId="1" applyFont="1" applyBorder="1"/>
    <xf numFmtId="8" fontId="19" fillId="0" borderId="8" xfId="1" applyFont="1" applyBorder="1"/>
    <xf numFmtId="8" fontId="19" fillId="0" borderId="47" xfId="1" applyFont="1" applyBorder="1"/>
    <xf numFmtId="8" fontId="19" fillId="0" borderId="17" xfId="1" applyFont="1" applyBorder="1"/>
    <xf numFmtId="8" fontId="19" fillId="0" borderId="5" xfId="1" applyFont="1" applyBorder="1"/>
    <xf numFmtId="8" fontId="19" fillId="0" borderId="48" xfId="1" applyFont="1" applyBorder="1"/>
    <xf numFmtId="7" fontId="19" fillId="0" borderId="18" xfId="1" applyNumberFormat="1" applyFont="1" applyBorder="1"/>
    <xf numFmtId="7" fontId="19" fillId="0" borderId="6" xfId="1" applyNumberFormat="1" applyFont="1" applyBorder="1"/>
    <xf numFmtId="7" fontId="19" fillId="0" borderId="33" xfId="1" applyNumberFormat="1" applyFont="1" applyBorder="1"/>
    <xf numFmtId="7" fontId="19" fillId="0" borderId="17" xfId="1" applyNumberFormat="1" applyFont="1" applyBorder="1"/>
    <xf numFmtId="7" fontId="19" fillId="0" borderId="5" xfId="1" applyNumberFormat="1" applyFont="1" applyBorder="1"/>
    <xf numFmtId="7" fontId="19" fillId="0" borderId="48" xfId="1" applyNumberFormat="1" applyFont="1" applyBorder="1"/>
    <xf numFmtId="7" fontId="19" fillId="0" borderId="3" xfId="1" applyNumberFormat="1" applyFont="1" applyBorder="1"/>
    <xf numFmtId="7" fontId="19" fillId="0" borderId="4" xfId="1" applyNumberFormat="1" applyFont="1" applyBorder="1"/>
    <xf numFmtId="7" fontId="19" fillId="0" borderId="46" xfId="1" applyNumberFormat="1" applyFont="1" applyBorder="1"/>
    <xf numFmtId="10" fontId="19" fillId="0" borderId="31" xfId="8" applyNumberFormat="1" applyFont="1" applyBorder="1"/>
    <xf numFmtId="10" fontId="19" fillId="0" borderId="32" xfId="8" applyNumberFormat="1" applyFont="1" applyBorder="1"/>
    <xf numFmtId="10" fontId="19" fillId="0" borderId="52" xfId="8" applyNumberFormat="1" applyFont="1" applyBorder="1"/>
    <xf numFmtId="10" fontId="19" fillId="0" borderId="17" xfId="8" applyNumberFormat="1" applyFont="1" applyBorder="1"/>
    <xf numFmtId="10" fontId="19" fillId="0" borderId="5" xfId="8" applyNumberFormat="1" applyFont="1" applyBorder="1"/>
    <xf numFmtId="10" fontId="19" fillId="0" borderId="48" xfId="8" applyNumberFormat="1" applyFont="1" applyBorder="1"/>
    <xf numFmtId="10" fontId="21" fillId="0" borderId="0" xfId="8" applyNumberFormat="1" applyFont="1"/>
    <xf numFmtId="10" fontId="19" fillId="0" borderId="84" xfId="8" applyNumberFormat="1" applyFont="1" applyBorder="1"/>
    <xf numFmtId="10" fontId="19" fillId="0" borderId="83" xfId="8" applyNumberFormat="1" applyFont="1" applyBorder="1"/>
    <xf numFmtId="10" fontId="19" fillId="0" borderId="85" xfId="8" applyNumberFormat="1" applyFont="1" applyBorder="1"/>
    <xf numFmtId="7" fontId="19" fillId="0" borderId="1" xfId="1" applyNumberFormat="1" applyFont="1" applyBorder="1"/>
    <xf numFmtId="7" fontId="19" fillId="0" borderId="2" xfId="1" applyNumberFormat="1" applyFont="1" applyBorder="1"/>
    <xf numFmtId="7" fontId="19" fillId="0" borderId="38" xfId="1" applyNumberFormat="1" applyFont="1" applyBorder="1"/>
    <xf numFmtId="5" fontId="19" fillId="0" borderId="1" xfId="1" applyNumberFormat="1" applyFont="1" applyBorder="1"/>
    <xf numFmtId="5" fontId="19" fillId="0" borderId="2" xfId="1" applyNumberFormat="1" applyFont="1" applyBorder="1"/>
    <xf numFmtId="5" fontId="19" fillId="0" borderId="38" xfId="1" applyNumberFormat="1" applyFont="1" applyBorder="1"/>
    <xf numFmtId="5" fontId="19" fillId="0" borderId="31" xfId="1" applyNumberFormat="1" applyFont="1" applyBorder="1"/>
    <xf numFmtId="5" fontId="19" fillId="0" borderId="32" xfId="1" applyNumberFormat="1" applyFont="1" applyBorder="1"/>
    <xf numFmtId="5" fontId="19" fillId="0" borderId="52" xfId="1" applyNumberFormat="1" applyFont="1" applyBorder="1"/>
    <xf numFmtId="5" fontId="19" fillId="0" borderId="17" xfId="1" applyNumberFormat="1" applyFont="1" applyBorder="1"/>
    <xf numFmtId="5" fontId="19" fillId="0" borderId="5" xfId="1" applyNumberFormat="1" applyFont="1" applyBorder="1"/>
    <xf numFmtId="5" fontId="19" fillId="0" borderId="48" xfId="1" applyNumberFormat="1" applyFont="1" applyBorder="1"/>
    <xf numFmtId="5" fontId="19" fillId="0" borderId="3" xfId="1" applyNumberFormat="1" applyFont="1" applyBorder="1"/>
    <xf numFmtId="5" fontId="19" fillId="0" borderId="4" xfId="1" applyNumberFormat="1" applyFont="1" applyBorder="1"/>
    <xf numFmtId="5" fontId="19" fillId="0" borderId="46" xfId="1" applyNumberFormat="1" applyFont="1" applyBorder="1"/>
    <xf numFmtId="37" fontId="19" fillId="0" borderId="1" xfId="1" applyNumberFormat="1" applyFont="1" applyBorder="1"/>
    <xf numFmtId="37" fontId="19" fillId="0" borderId="2" xfId="1" applyNumberFormat="1" applyFont="1" applyBorder="1"/>
    <xf numFmtId="37" fontId="19" fillId="0" borderId="38" xfId="1" applyNumberFormat="1" applyFont="1" applyBorder="1"/>
    <xf numFmtId="5" fontId="19" fillId="0" borderId="18" xfId="1" applyNumberFormat="1" applyFont="1" applyBorder="1"/>
    <xf numFmtId="5" fontId="19" fillId="0" borderId="6" xfId="1" applyNumberFormat="1" applyFont="1" applyBorder="1"/>
    <xf numFmtId="5" fontId="19" fillId="0" borderId="33" xfId="1" applyNumberFormat="1" applyFont="1" applyBorder="1"/>
    <xf numFmtId="5" fontId="19" fillId="0" borderId="44" xfId="1" applyNumberFormat="1" applyFont="1" applyBorder="1"/>
    <xf numFmtId="5" fontId="19" fillId="0" borderId="45" xfId="1" applyNumberFormat="1" applyFont="1" applyBorder="1"/>
    <xf numFmtId="5" fontId="19" fillId="0" borderId="53" xfId="1" applyNumberFormat="1" applyFont="1" applyBorder="1"/>
    <xf numFmtId="5" fontId="26" fillId="0" borderId="44" xfId="1" applyNumberFormat="1" applyFont="1" applyBorder="1"/>
    <xf numFmtId="5" fontId="26" fillId="0" borderId="45" xfId="1" applyNumberFormat="1" applyFont="1" applyBorder="1"/>
    <xf numFmtId="5" fontId="26" fillId="0" borderId="53" xfId="1" applyNumberFormat="1" applyFont="1" applyBorder="1"/>
    <xf numFmtId="0" fontId="27" fillId="0" borderId="0" xfId="3" applyFont="1" applyAlignment="1">
      <alignment horizontal="center"/>
    </xf>
    <xf numFmtId="0" fontId="13" fillId="0" borderId="0" xfId="3" applyFont="1"/>
    <xf numFmtId="0" fontId="14" fillId="2" borderId="35" xfId="9" applyFont="1" applyFill="1" applyBorder="1" applyAlignment="1" applyProtection="1">
      <alignment horizontal="center"/>
      <protection locked="0"/>
    </xf>
    <xf numFmtId="0" fontId="14" fillId="2" borderId="36" xfId="9" applyFont="1" applyFill="1" applyBorder="1" applyAlignment="1" applyProtection="1">
      <alignment horizontal="center"/>
      <protection locked="0"/>
    </xf>
    <xf numFmtId="0" fontId="14" fillId="2" borderId="37" xfId="9" applyFont="1" applyFill="1" applyBorder="1" applyAlignment="1" applyProtection="1">
      <alignment horizontal="center"/>
      <protection locked="0"/>
    </xf>
    <xf numFmtId="0" fontId="14" fillId="2" borderId="0" xfId="9" applyFont="1" applyFill="1"/>
    <xf numFmtId="171" fontId="19" fillId="0" borderId="18" xfId="0" applyNumberFormat="1" applyFont="1" applyBorder="1" applyAlignment="1">
      <alignment horizontal="center"/>
    </xf>
    <xf numFmtId="170" fontId="19" fillId="0" borderId="6" xfId="0" applyNumberFormat="1" applyFont="1" applyBorder="1" applyAlignment="1">
      <alignment horizontal="left"/>
    </xf>
    <xf numFmtId="170" fontId="19" fillId="0" borderId="6" xfId="0" applyNumberFormat="1" applyFont="1" applyBorder="1" applyAlignment="1">
      <alignment horizontal="center"/>
    </xf>
    <xf numFmtId="172" fontId="19" fillId="0" borderId="6" xfId="0" applyNumberFormat="1" applyFont="1" applyBorder="1" applyAlignment="1">
      <alignment horizontal="center"/>
    </xf>
    <xf numFmtId="0" fontId="19" fillId="0" borderId="6" xfId="0" applyFont="1" applyBorder="1"/>
    <xf numFmtId="168" fontId="19" fillId="0" borderId="6" xfId="0" applyNumberFormat="1" applyFont="1" applyBorder="1" applyAlignment="1">
      <alignment horizontal="center"/>
    </xf>
    <xf numFmtId="0" fontId="19" fillId="0" borderId="6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169" fontId="19" fillId="0" borderId="6" xfId="0" applyNumberFormat="1" applyFont="1" applyBorder="1"/>
    <xf numFmtId="171" fontId="28" fillId="0" borderId="18" xfId="0" applyNumberFormat="1" applyFont="1" applyBorder="1" applyAlignment="1">
      <alignment horizontal="center"/>
    </xf>
    <xf numFmtId="170" fontId="28" fillId="0" borderId="6" xfId="0" applyNumberFormat="1" applyFont="1" applyBorder="1" applyAlignment="1">
      <alignment horizontal="left"/>
    </xf>
    <xf numFmtId="170" fontId="28" fillId="0" borderId="6" xfId="0" applyNumberFormat="1" applyFont="1" applyBorder="1" applyAlignment="1">
      <alignment horizontal="center"/>
    </xf>
    <xf numFmtId="172" fontId="28" fillId="0" borderId="6" xfId="0" applyNumberFormat="1" applyFont="1" applyBorder="1" applyAlignment="1">
      <alignment horizontal="center"/>
    </xf>
    <xf numFmtId="0" fontId="28" fillId="0" borderId="6" xfId="0" applyFont="1" applyBorder="1"/>
    <xf numFmtId="168" fontId="28" fillId="0" borderId="6" xfId="0" applyNumberFormat="1" applyFont="1" applyBorder="1" applyAlignment="1">
      <alignment horizontal="center"/>
    </xf>
    <xf numFmtId="171" fontId="19" fillId="0" borderId="21" xfId="0" applyNumberFormat="1" applyFont="1" applyBorder="1" applyAlignment="1">
      <alignment horizontal="center"/>
    </xf>
    <xf numFmtId="170" fontId="19" fillId="0" borderId="16" xfId="0" applyNumberFormat="1" applyFont="1" applyBorder="1" applyAlignment="1">
      <alignment horizontal="left"/>
    </xf>
    <xf numFmtId="170" fontId="19" fillId="0" borderId="16" xfId="0" applyNumberFormat="1" applyFont="1" applyBorder="1" applyAlignment="1">
      <alignment horizontal="center"/>
    </xf>
    <xf numFmtId="172" fontId="19" fillId="0" borderId="16" xfId="0" applyNumberFormat="1" applyFont="1" applyBorder="1" applyAlignment="1">
      <alignment horizontal="center"/>
    </xf>
    <xf numFmtId="0" fontId="19" fillId="0" borderId="16" xfId="0" applyFont="1" applyBorder="1"/>
    <xf numFmtId="168" fontId="19" fillId="0" borderId="16" xfId="0" applyNumberFormat="1" applyFont="1" applyBorder="1" applyAlignment="1">
      <alignment horizontal="center"/>
    </xf>
    <xf numFmtId="0" fontId="19" fillId="0" borderId="78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6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/>
    </xf>
    <xf numFmtId="166" fontId="19" fillId="0" borderId="0" xfId="2" applyNumberFormat="1" applyFont="1" applyAlignment="1">
      <alignment horizontal="centerContinuous"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 indent="18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 indent="24"/>
    </xf>
    <xf numFmtId="0" fontId="25" fillId="0" borderId="0" xfId="2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29" fillId="0" borderId="0" xfId="2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20" fillId="0" borderId="0" xfId="2" applyFont="1" applyAlignment="1">
      <alignment horizontal="right"/>
    </xf>
    <xf numFmtId="0" fontId="19" fillId="0" borderId="0" xfId="2" applyFont="1" applyAlignment="1">
      <alignment horizontal="centerContinuous" vertical="center"/>
    </xf>
    <xf numFmtId="0" fontId="19" fillId="0" borderId="0" xfId="2" applyFont="1"/>
    <xf numFmtId="0" fontId="20" fillId="0" borderId="0" xfId="2" applyFont="1"/>
    <xf numFmtId="164" fontId="19" fillId="0" borderId="0" xfId="2" applyNumberFormat="1" applyFont="1"/>
    <xf numFmtId="0" fontId="14" fillId="0" borderId="73" xfId="11" applyNumberFormat="1" applyFont="1" applyBorder="1" applyAlignment="1">
      <alignment horizontal="center" vertical="center"/>
    </xf>
    <xf numFmtId="0" fontId="14" fillId="0" borderId="74" xfId="11" applyFont="1" applyBorder="1" applyAlignment="1">
      <alignment horizontal="center" vertical="center"/>
    </xf>
    <xf numFmtId="0" fontId="14" fillId="0" borderId="68" xfId="11" applyNumberFormat="1" applyFont="1" applyBorder="1" applyAlignment="1">
      <alignment horizontal="center" vertical="center"/>
    </xf>
    <xf numFmtId="0" fontId="14" fillId="0" borderId="75" xfId="11" applyFont="1" applyBorder="1" applyAlignment="1">
      <alignment horizontal="center" vertical="center"/>
    </xf>
  </cellXfs>
  <cellStyles count="12">
    <cellStyle name="Currency_By Area" xfId="1" xr:uid="{00000000-0005-0000-0000-000000000000}"/>
    <cellStyle name="Heading 2" xfId="10" builtinId="17"/>
    <cellStyle name="Heading 4" xfId="11" builtinId="19"/>
    <cellStyle name="Normal" xfId="0" builtinId="0"/>
    <cellStyle name="Normal_94BALSHQ" xfId="2" xr:uid="{00000000-0005-0000-0000-000004000000}"/>
    <cellStyle name="Normal_By Area" xfId="3" xr:uid="{00000000-0005-0000-0000-000005000000}"/>
    <cellStyle name="Normal_LHPLREPQ" xfId="4" xr:uid="{00000000-0005-0000-0000-000006000000}"/>
    <cellStyle name="Normal_LHPLREPQ_1" xfId="5" xr:uid="{00000000-0005-0000-0000-000007000000}"/>
    <cellStyle name="Normal_LHSPLRPQ" xfId="6" xr:uid="{00000000-0005-0000-0000-000008000000}"/>
    <cellStyle name="Normal_LHSPMRPQ" xfId="7" xr:uid="{00000000-0005-0000-0000-000009000000}"/>
    <cellStyle name="Percent" xfId="8" builtinId="5"/>
    <cellStyle name="Title" xfId="9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tabSelected="1" zoomScaleNormal="100" workbookViewId="0">
      <selection activeCell="C23" sqref="C23"/>
    </sheetView>
  </sheetViews>
  <sheetFormatPr defaultColWidth="8.75" defaultRowHeight="15.75" x14ac:dyDescent="0.25"/>
  <cols>
    <col min="1" max="16384" width="8.75" style="20"/>
  </cols>
  <sheetData>
    <row r="1" spans="1:11" s="4" customFormat="1" ht="26.25" x14ac:dyDescent="0.25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36" x14ac:dyDescent="0.2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4" customFormat="1" ht="31.5" x14ac:dyDescent="0.25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4" customFormat="1" ht="27.75" customHeight="1" x14ac:dyDescent="0.25">
      <c r="A4" s="2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4" customFormat="1" ht="24" x14ac:dyDescent="0.25">
      <c r="A5" s="2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s="4" customFormat="1" ht="31.5" x14ac:dyDescent="0.25">
      <c r="A6" s="7" t="s">
        <v>131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4" customFormat="1" ht="36" x14ac:dyDescent="0.55000000000000004">
      <c r="B7" s="8"/>
      <c r="C7" s="9"/>
    </row>
    <row r="8" spans="1:11" s="4" customFormat="1" ht="13.5" x14ac:dyDescent="0.25">
      <c r="A8" s="4" t="s">
        <v>105</v>
      </c>
    </row>
    <row r="9" spans="1:11" s="4" customFormat="1" ht="13.5" x14ac:dyDescent="0.25">
      <c r="A9" s="10">
        <v>45838</v>
      </c>
    </row>
    <row r="10" spans="1:11" s="4" customFormat="1" ht="13.5" x14ac:dyDescent="0.25">
      <c r="C10" s="11"/>
      <c r="D10" s="12"/>
      <c r="E10" s="12"/>
      <c r="F10" s="12"/>
    </row>
    <row r="11" spans="1:11" s="4" customFormat="1" ht="11.45" customHeight="1" x14ac:dyDescent="0.25">
      <c r="G11" s="13"/>
    </row>
    <row r="12" spans="1:11" s="4" customFormat="1" ht="17.45" customHeight="1" x14ac:dyDescent="0.25">
      <c r="C12" s="14"/>
      <c r="G12" s="15"/>
    </row>
    <row r="13" spans="1:11" s="4" customFormat="1" ht="12" customHeight="1" x14ac:dyDescent="0.25"/>
    <row r="14" spans="1:11" s="4" customFormat="1" ht="16.5" customHeight="1" x14ac:dyDescent="0.25">
      <c r="C14" s="16"/>
    </row>
    <row r="15" spans="1:11" s="4" customFormat="1" ht="11.45" customHeight="1" x14ac:dyDescent="0.25">
      <c r="C15" s="17"/>
    </row>
    <row r="16" spans="1:11" s="4" customFormat="1" ht="12" customHeight="1" x14ac:dyDescent="0.25"/>
    <row r="17" spans="3:3" s="4" customFormat="1" ht="12" customHeight="1" x14ac:dyDescent="0.25">
      <c r="C17" s="17"/>
    </row>
    <row r="18" spans="3:3" s="4" customFormat="1" ht="12" customHeight="1" x14ac:dyDescent="0.25"/>
    <row r="19" spans="3:3" s="4" customFormat="1" ht="12" customHeight="1" x14ac:dyDescent="0.25">
      <c r="C19" s="17"/>
    </row>
    <row r="20" spans="3:3" s="4" customFormat="1" ht="12" customHeight="1" x14ac:dyDescent="0.25">
      <c r="C20" s="17"/>
    </row>
    <row r="21" spans="3:3" s="4" customFormat="1" ht="12" customHeight="1" x14ac:dyDescent="0.25">
      <c r="C21" s="17"/>
    </row>
    <row r="22" spans="3:3" s="4" customFormat="1" ht="12" customHeight="1" x14ac:dyDescent="0.25">
      <c r="C22" s="17"/>
    </row>
    <row r="23" spans="3:3" s="4" customFormat="1" ht="12" customHeight="1" x14ac:dyDescent="0.25"/>
    <row r="24" spans="3:3" s="4" customFormat="1" ht="12" customHeight="1" x14ac:dyDescent="0.25"/>
    <row r="25" spans="3:3" s="4" customFormat="1" ht="12" customHeight="1" x14ac:dyDescent="0.25"/>
    <row r="26" spans="3:3" s="4" customFormat="1" ht="12" customHeight="1" x14ac:dyDescent="0.25"/>
    <row r="27" spans="3:3" s="4" customFormat="1" ht="12" customHeight="1" x14ac:dyDescent="0.25"/>
    <row r="28" spans="3:3" s="4" customFormat="1" ht="12" customHeight="1" x14ac:dyDescent="0.25"/>
    <row r="29" spans="3:3" s="4" customFormat="1" ht="17.45" customHeight="1" x14ac:dyDescent="0.25">
      <c r="C29" s="16"/>
    </row>
    <row r="30" spans="3:3" s="4" customFormat="1" ht="12" customHeight="1" x14ac:dyDescent="0.25"/>
    <row r="31" spans="3:3" s="4" customFormat="1" ht="12" customHeight="1" x14ac:dyDescent="0.25"/>
    <row r="32" spans="3:3" s="4" customFormat="1" ht="12" customHeight="1" x14ac:dyDescent="0.25"/>
    <row r="33" spans="2:22" s="4" customFormat="1" ht="12" customHeight="1" x14ac:dyDescent="0.25"/>
    <row r="34" spans="2:22" s="4" customFormat="1" ht="12" customHeight="1" x14ac:dyDescent="0.25"/>
    <row r="35" spans="2:22" s="4" customFormat="1" ht="12" customHeight="1" x14ac:dyDescent="0.25"/>
    <row r="36" spans="2:22" s="4" customFormat="1" ht="12" customHeight="1" x14ac:dyDescent="0.25">
      <c r="B36" s="8"/>
    </row>
    <row r="37" spans="2:22" s="4" customFormat="1" ht="13.5" x14ac:dyDescent="0.25">
      <c r="B37" s="8"/>
    </row>
    <row r="38" spans="2:22" s="4" customFormat="1" ht="13.5" x14ac:dyDescent="0.25">
      <c r="B38" s="8"/>
    </row>
    <row r="39" spans="2:22" s="4" customFormat="1" ht="13.5" x14ac:dyDescent="0.25">
      <c r="B39" s="8"/>
    </row>
    <row r="40" spans="2:22" s="4" customFormat="1" ht="13.5" x14ac:dyDescent="0.25">
      <c r="B40" s="8"/>
    </row>
    <row r="41" spans="2:22" s="4" customFormat="1" ht="13.5" x14ac:dyDescent="0.25">
      <c r="B41" s="8"/>
      <c r="M41" s="18"/>
    </row>
    <row r="42" spans="2:22" s="4" customFormat="1" ht="13.5" x14ac:dyDescent="0.25">
      <c r="B42" s="8"/>
      <c r="E42" s="18"/>
      <c r="G42" s="19"/>
      <c r="U42" s="18"/>
      <c r="V42" s="18"/>
    </row>
    <row r="43" spans="2:22" s="4" customFormat="1" ht="13.5" x14ac:dyDescent="0.25">
      <c r="B43" s="8"/>
      <c r="E43" s="18"/>
      <c r="L43" s="18"/>
      <c r="U43" s="18"/>
    </row>
    <row r="44" spans="2:22" s="4" customFormat="1" ht="12.75" customHeight="1" x14ac:dyDescent="0.25">
      <c r="B44" s="8"/>
      <c r="E44" s="18"/>
      <c r="L44" s="18"/>
      <c r="U44" s="18"/>
    </row>
  </sheetData>
  <phoneticPr fontId="4" type="noConversion"/>
  <printOptions horizontalCentered="1" verticalCentered="1"/>
  <pageMargins left="0.24" right="0.26" top="1" bottom="1" header="0.5" footer="0.5"/>
  <pageSetup orientation="landscape" horizontalDpi="300" verticalDpi="300" r:id="rId1"/>
  <headerFooter alignWithMargins="0">
    <oddHeader>&amp;C&amp;"Arial,Bold"&amp;14PUBLIC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28"/>
  <sheetViews>
    <sheetView showGridLines="0" zoomScaleNormal="100" workbookViewId="0">
      <selection activeCell="K15" sqref="K15"/>
    </sheetView>
  </sheetViews>
  <sheetFormatPr defaultColWidth="9" defaultRowHeight="15.75" x14ac:dyDescent="0.25"/>
  <cols>
    <col min="1" max="6" width="9" style="20"/>
    <col min="7" max="7" width="15.5" style="20" customWidth="1"/>
    <col min="8" max="8" width="12.75" style="20" bestFit="1" customWidth="1"/>
    <col min="9" max="10" width="9" style="20"/>
    <col min="11" max="11" width="9" style="20" customWidth="1"/>
    <col min="12" max="16384" width="9" style="20"/>
  </cols>
  <sheetData>
    <row r="1" spans="1:13" s="4" customFormat="1" x14ac:dyDescent="0.25">
      <c r="A1" s="320" t="s">
        <v>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6"/>
      <c r="M1" s="6"/>
    </row>
    <row r="2" spans="1:13" s="4" customFormat="1" ht="13.5" x14ac:dyDescent="0.25">
      <c r="A2" s="322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4" customFormat="1" ht="13.5" x14ac:dyDescent="0.25">
      <c r="A3" s="322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4" customFormat="1" ht="13.5" x14ac:dyDescent="0.25">
      <c r="A4" s="322" t="s">
        <v>131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4" customFormat="1" ht="13.5" x14ac:dyDescent="0.25">
      <c r="D5" s="11"/>
      <c r="E5" s="12"/>
      <c r="F5" s="12"/>
      <c r="G5" s="12"/>
      <c r="H5" s="12"/>
    </row>
    <row r="6" spans="1:13" s="4" customFormat="1" ht="13.5" x14ac:dyDescent="0.25">
      <c r="H6" s="323">
        <v>45889.408070717589</v>
      </c>
    </row>
    <row r="7" spans="1:13" s="4" customFormat="1" x14ac:dyDescent="0.25">
      <c r="A7" s="320" t="s">
        <v>4</v>
      </c>
      <c r="B7" s="6"/>
      <c r="C7" s="320"/>
      <c r="D7" s="6"/>
      <c r="E7" s="6"/>
      <c r="F7" s="6"/>
      <c r="G7" s="6"/>
      <c r="H7" s="6"/>
      <c r="I7" s="6"/>
      <c r="K7" s="324" t="s">
        <v>5</v>
      </c>
    </row>
    <row r="8" spans="1:13" s="4" customFormat="1" x14ac:dyDescent="0.25">
      <c r="C8" s="14"/>
      <c r="D8" s="14"/>
      <c r="K8" s="324"/>
    </row>
    <row r="9" spans="1:13" s="4" customFormat="1" ht="14.25" customHeight="1" x14ac:dyDescent="0.25">
      <c r="A9" s="325" t="s">
        <v>107</v>
      </c>
      <c r="B9" s="325"/>
      <c r="C9" s="325"/>
      <c r="D9" s="325"/>
      <c r="E9" s="325"/>
      <c r="F9" s="325"/>
      <c r="G9" s="325"/>
      <c r="H9" s="325"/>
      <c r="I9" s="6"/>
      <c r="K9" s="324">
        <v>1</v>
      </c>
    </row>
    <row r="10" spans="1:13" s="4" customFormat="1" ht="12" customHeight="1" x14ac:dyDescent="0.25">
      <c r="A10" s="325" t="s">
        <v>108</v>
      </c>
      <c r="B10" s="325"/>
      <c r="C10" s="325"/>
      <c r="D10" s="325"/>
      <c r="E10" s="325"/>
      <c r="F10" s="325"/>
      <c r="G10" s="325"/>
      <c r="H10" s="325"/>
      <c r="I10" s="6"/>
      <c r="K10" s="326">
        <v>2</v>
      </c>
    </row>
    <row r="11" spans="1:13" s="4" customFormat="1" ht="12" customHeight="1" x14ac:dyDescent="0.25">
      <c r="A11" s="325" t="s">
        <v>109</v>
      </c>
      <c r="B11" s="325"/>
      <c r="C11" s="325"/>
      <c r="D11" s="325"/>
      <c r="E11" s="325"/>
      <c r="F11" s="325"/>
      <c r="G11" s="325"/>
      <c r="H11" s="325"/>
      <c r="I11" s="6"/>
      <c r="K11" s="326">
        <v>4</v>
      </c>
    </row>
    <row r="12" spans="1:13" s="4" customFormat="1" ht="12" customHeight="1" x14ac:dyDescent="0.25">
      <c r="A12" s="327" t="s">
        <v>7</v>
      </c>
      <c r="B12" s="327"/>
      <c r="C12" s="327"/>
      <c r="D12" s="327"/>
      <c r="E12" s="327"/>
      <c r="F12" s="327"/>
      <c r="G12" s="327"/>
      <c r="H12" s="327"/>
      <c r="I12" s="6"/>
      <c r="K12" s="326">
        <v>14</v>
      </c>
    </row>
    <row r="13" spans="1:13" s="4" customFormat="1" ht="12" customHeight="1" x14ac:dyDescent="0.25">
      <c r="A13" s="327" t="s">
        <v>110</v>
      </c>
      <c r="B13" s="327"/>
      <c r="C13" s="327"/>
      <c r="D13" s="327"/>
      <c r="E13" s="327"/>
      <c r="F13" s="327"/>
      <c r="G13" s="327"/>
      <c r="H13" s="327"/>
      <c r="I13" s="6"/>
      <c r="K13" s="326">
        <v>15</v>
      </c>
    </row>
    <row r="14" spans="1:13" s="4" customFormat="1" ht="12" customHeight="1" x14ac:dyDescent="0.25">
      <c r="K14" s="326"/>
    </row>
    <row r="15" spans="1:13" s="4" customFormat="1" ht="13.5" x14ac:dyDescent="0.25">
      <c r="A15" s="325" t="s">
        <v>111</v>
      </c>
      <c r="B15" s="325"/>
      <c r="C15" s="325"/>
      <c r="D15" s="325"/>
      <c r="E15" s="325"/>
      <c r="F15" s="325"/>
      <c r="G15" s="325"/>
      <c r="H15" s="325"/>
      <c r="I15" s="6"/>
      <c r="K15" s="326">
        <v>26</v>
      </c>
    </row>
    <row r="16" spans="1:13" s="4" customFormat="1" ht="12" customHeight="1" x14ac:dyDescent="0.25">
      <c r="D16" s="4" t="s">
        <v>6</v>
      </c>
    </row>
    <row r="17" spans="1:13" s="4" customFormat="1" ht="13.5" x14ac:dyDescent="0.25">
      <c r="C17" s="8"/>
    </row>
    <row r="18" spans="1:13" s="4" customFormat="1" ht="13.5" x14ac:dyDescent="0.25">
      <c r="C18" s="8"/>
    </row>
    <row r="19" spans="1:13" s="96" customFormat="1" ht="12" x14ac:dyDescent="0.2">
      <c r="A19" s="328" t="s">
        <v>130</v>
      </c>
      <c r="B19" s="329"/>
      <c r="C19" s="328"/>
      <c r="D19" s="329"/>
      <c r="E19" s="329"/>
      <c r="F19" s="329"/>
      <c r="G19" s="329"/>
      <c r="H19" s="329"/>
      <c r="I19" s="329"/>
      <c r="J19" s="329"/>
      <c r="K19" s="329"/>
      <c r="L19" s="329"/>
      <c r="M19" s="329"/>
    </row>
    <row r="20" spans="1:13" s="96" customFormat="1" ht="12" x14ac:dyDescent="0.2">
      <c r="A20" s="330" t="s">
        <v>106</v>
      </c>
      <c r="B20" s="331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</row>
    <row r="21" spans="1:13" s="96" customFormat="1" ht="12" x14ac:dyDescent="0.2">
      <c r="A21" s="330" t="s">
        <v>61</v>
      </c>
      <c r="B21" s="331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</row>
    <row r="22" spans="1:13" s="96" customFormat="1" ht="12" x14ac:dyDescent="0.2"/>
    <row r="23" spans="1:13" s="96" customFormat="1" ht="12" x14ac:dyDescent="0.2"/>
    <row r="25" spans="1:13" s="96" customFormat="1" ht="12" x14ac:dyDescent="0.2">
      <c r="A25" s="332" t="s">
        <v>8</v>
      </c>
      <c r="B25" s="331" t="s">
        <v>159</v>
      </c>
      <c r="C25" s="331"/>
      <c r="D25" s="333"/>
      <c r="E25" s="333"/>
      <c r="F25" s="333"/>
      <c r="G25" s="334"/>
      <c r="J25" s="334" t="s">
        <v>9</v>
      </c>
    </row>
    <row r="26" spans="1:13" s="96" customFormat="1" ht="12" x14ac:dyDescent="0.2">
      <c r="A26" s="335"/>
      <c r="B26" s="331" t="s">
        <v>10</v>
      </c>
      <c r="C26" s="331"/>
      <c r="D26" s="333"/>
      <c r="E26" s="333"/>
      <c r="F26" s="333"/>
      <c r="G26" s="334"/>
      <c r="H26" s="336"/>
      <c r="J26" s="334" t="s">
        <v>11</v>
      </c>
    </row>
    <row r="27" spans="1:13" x14ac:dyDescent="0.25">
      <c r="A27" s="4" t="s">
        <v>105</v>
      </c>
    </row>
    <row r="28" spans="1:13" x14ac:dyDescent="0.25">
      <c r="A28" s="10">
        <v>45838</v>
      </c>
    </row>
  </sheetData>
  <phoneticPr fontId="4" type="noConversion"/>
  <pageMargins left="0.24" right="0.19" top="0.51" bottom="0.82" header="0.37" footer="0.37"/>
  <pageSetup scale="96" orientation="landscape" horizontalDpi="300" verticalDpi="300" r:id="rId1"/>
  <headerFooter alignWithMargins="0">
    <oddFooter xml:space="preserve">&amp;L&amp;"MS Sans Serif,Regular"&amp;8TDI - Financial - Richard Dunlap
(512) 676-6461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S22"/>
  <sheetViews>
    <sheetView zoomScaleNormal="100" workbookViewId="0">
      <selection activeCell="E18" sqref="E18"/>
    </sheetView>
  </sheetViews>
  <sheetFormatPr defaultColWidth="8.75" defaultRowHeight="15.75" x14ac:dyDescent="0.25"/>
  <cols>
    <col min="1" max="1" width="3.625" style="20" customWidth="1"/>
    <col min="2" max="2" width="8.125" style="20" customWidth="1"/>
    <col min="3" max="3" width="5.625" style="20" customWidth="1"/>
    <col min="4" max="4" width="4.25" style="20" customWidth="1"/>
    <col min="5" max="5" width="28.75" style="20" customWidth="1"/>
    <col min="6" max="6" width="7.375" style="20" customWidth="1"/>
    <col min="7" max="7" width="11.25" style="20" bestFit="1" customWidth="1"/>
    <col min="8" max="8" width="9.875" style="20" customWidth="1"/>
    <col min="9" max="9" width="8" style="20" customWidth="1"/>
    <col min="10" max="11" width="8.5" style="20" bestFit="1" customWidth="1"/>
    <col min="12" max="12" width="8.625" style="20" customWidth="1"/>
    <col min="13" max="13" width="8.875" style="20" bestFit="1" customWidth="1"/>
    <col min="14" max="14" width="8.125" style="20" customWidth="1"/>
    <col min="15" max="16" width="8" style="20" customWidth="1"/>
    <col min="17" max="18" width="8.75" style="20"/>
    <col min="19" max="19" width="8.875" style="20" customWidth="1"/>
    <col min="20" max="16384" width="8.75" style="20"/>
  </cols>
  <sheetData>
    <row r="1" spans="1:19" s="293" customFormat="1" ht="15" thickTop="1" thickBot="1" x14ac:dyDescent="0.3">
      <c r="A1" s="290" t="s">
        <v>12</v>
      </c>
      <c r="B1" s="291" t="s">
        <v>13</v>
      </c>
      <c r="C1" s="291" t="s">
        <v>14</v>
      </c>
      <c r="D1" s="291" t="s">
        <v>15</v>
      </c>
      <c r="E1" s="291" t="s">
        <v>148</v>
      </c>
      <c r="F1" s="291" t="s">
        <v>16</v>
      </c>
      <c r="G1" s="291" t="s">
        <v>17</v>
      </c>
      <c r="H1" s="291" t="s">
        <v>18</v>
      </c>
      <c r="I1" s="291" t="s">
        <v>19</v>
      </c>
      <c r="J1" s="291" t="s">
        <v>20</v>
      </c>
      <c r="K1" s="291" t="s">
        <v>21</v>
      </c>
      <c r="L1" s="291" t="s">
        <v>22</v>
      </c>
      <c r="M1" s="291" t="s">
        <v>23</v>
      </c>
      <c r="N1" s="291" t="s">
        <v>24</v>
      </c>
      <c r="O1" s="291" t="s">
        <v>25</v>
      </c>
      <c r="P1" s="291" t="s">
        <v>26</v>
      </c>
      <c r="Q1" s="291" t="s">
        <v>27</v>
      </c>
      <c r="R1" s="291" t="s">
        <v>28</v>
      </c>
      <c r="S1" s="292" t="s">
        <v>29</v>
      </c>
    </row>
    <row r="2" spans="1:19" s="96" customFormat="1" ht="15.4" customHeight="1" thickTop="1" x14ac:dyDescent="0.2">
      <c r="A2" s="294">
        <v>28</v>
      </c>
      <c r="B2" s="295">
        <v>94478</v>
      </c>
      <c r="C2" s="296">
        <v>95302</v>
      </c>
      <c r="D2" s="297">
        <v>1295</v>
      </c>
      <c r="E2" s="298" t="s">
        <v>132</v>
      </c>
      <c r="F2" s="299">
        <v>35072</v>
      </c>
      <c r="G2" s="298" t="s">
        <v>17</v>
      </c>
      <c r="H2" s="298" t="s">
        <v>17</v>
      </c>
      <c r="I2" s="300" t="s">
        <v>6</v>
      </c>
      <c r="J2" s="300" t="s">
        <v>6</v>
      </c>
      <c r="K2" s="300" t="s">
        <v>6</v>
      </c>
      <c r="L2" s="300" t="s">
        <v>6</v>
      </c>
      <c r="M2" s="300" t="s">
        <v>6</v>
      </c>
      <c r="N2" s="300" t="s">
        <v>6</v>
      </c>
      <c r="O2" s="300" t="s">
        <v>6</v>
      </c>
      <c r="P2" s="300" t="s">
        <v>6</v>
      </c>
      <c r="Q2" s="300" t="s">
        <v>6</v>
      </c>
      <c r="R2" s="300" t="s">
        <v>6</v>
      </c>
      <c r="S2" s="301" t="s">
        <v>6</v>
      </c>
    </row>
    <row r="3" spans="1:19" s="96" customFormat="1" ht="15.4" customHeight="1" x14ac:dyDescent="0.2">
      <c r="A3" s="294">
        <v>28</v>
      </c>
      <c r="B3" s="295">
        <v>5628</v>
      </c>
      <c r="C3" s="296" t="s">
        <v>30</v>
      </c>
      <c r="D3" s="297">
        <v>1</v>
      </c>
      <c r="E3" s="298" t="s">
        <v>112</v>
      </c>
      <c r="F3" s="299">
        <v>33484</v>
      </c>
      <c r="G3" s="298" t="s">
        <v>125</v>
      </c>
      <c r="H3" s="298" t="s">
        <v>17</v>
      </c>
      <c r="I3" s="300" t="s">
        <v>62</v>
      </c>
      <c r="J3" s="300" t="s">
        <v>149</v>
      </c>
      <c r="K3" s="300" t="s">
        <v>150</v>
      </c>
      <c r="L3" s="300" t="s">
        <v>151</v>
      </c>
      <c r="M3" s="300" t="s">
        <v>6</v>
      </c>
      <c r="N3" s="300" t="s">
        <v>6</v>
      </c>
      <c r="O3" s="300" t="s">
        <v>6</v>
      </c>
      <c r="P3" s="300" t="s">
        <v>6</v>
      </c>
      <c r="Q3" s="300" t="s">
        <v>6</v>
      </c>
      <c r="R3" s="300" t="s">
        <v>6</v>
      </c>
      <c r="S3" s="301" t="s">
        <v>6</v>
      </c>
    </row>
    <row r="4" spans="1:19" s="96" customFormat="1" ht="15.4" customHeight="1" x14ac:dyDescent="0.2">
      <c r="A4" s="294">
        <v>28</v>
      </c>
      <c r="B4" s="295">
        <v>5288</v>
      </c>
      <c r="C4" s="296">
        <v>95163</v>
      </c>
      <c r="D4" s="297" t="s">
        <v>6</v>
      </c>
      <c r="E4" s="298" t="s">
        <v>113</v>
      </c>
      <c r="F4" s="299">
        <v>32612</v>
      </c>
      <c r="G4" s="298" t="s">
        <v>17</v>
      </c>
      <c r="H4" s="298" t="s">
        <v>17</v>
      </c>
      <c r="I4" s="300" t="s">
        <v>62</v>
      </c>
      <c r="J4" s="300" t="s">
        <v>149</v>
      </c>
      <c r="K4" s="300" t="s">
        <v>152</v>
      </c>
      <c r="L4" s="300" t="s">
        <v>150</v>
      </c>
      <c r="M4" s="300" t="s">
        <v>153</v>
      </c>
      <c r="N4" s="300" t="s">
        <v>154</v>
      </c>
      <c r="O4" s="300" t="s">
        <v>155</v>
      </c>
      <c r="P4" s="300" t="s">
        <v>156</v>
      </c>
      <c r="Q4" s="300" t="s">
        <v>157</v>
      </c>
      <c r="R4" s="300" t="s">
        <v>158</v>
      </c>
      <c r="S4" s="302" t="s">
        <v>6</v>
      </c>
    </row>
    <row r="5" spans="1:19" s="96" customFormat="1" ht="15.4" customHeight="1" x14ac:dyDescent="0.2">
      <c r="A5" s="294">
        <v>28</v>
      </c>
      <c r="B5" s="295">
        <v>94596</v>
      </c>
      <c r="C5" s="296">
        <v>95387</v>
      </c>
      <c r="D5" s="297" t="s">
        <v>6</v>
      </c>
      <c r="E5" s="303" t="s">
        <v>114</v>
      </c>
      <c r="F5" s="299">
        <v>35234</v>
      </c>
      <c r="G5" s="298" t="s">
        <v>17</v>
      </c>
      <c r="H5" s="298" t="s">
        <v>17</v>
      </c>
      <c r="I5" s="300" t="s">
        <v>6</v>
      </c>
      <c r="J5" s="300" t="s">
        <v>6</v>
      </c>
      <c r="K5" s="300" t="s">
        <v>6</v>
      </c>
      <c r="L5" s="300" t="s">
        <v>6</v>
      </c>
      <c r="M5" s="300" t="s">
        <v>6</v>
      </c>
      <c r="N5" s="300" t="s">
        <v>6</v>
      </c>
      <c r="O5" s="300" t="s">
        <v>6</v>
      </c>
      <c r="P5" s="300" t="s">
        <v>6</v>
      </c>
      <c r="Q5" s="300" t="s">
        <v>6</v>
      </c>
      <c r="R5" s="300" t="s">
        <v>6</v>
      </c>
      <c r="S5" s="301" t="s">
        <v>6</v>
      </c>
    </row>
    <row r="6" spans="1:19" s="96" customFormat="1" ht="15.4" customHeight="1" x14ac:dyDescent="0.2">
      <c r="A6" s="294">
        <v>28</v>
      </c>
      <c r="B6" s="295">
        <v>5799</v>
      </c>
      <c r="C6" s="296" t="s">
        <v>31</v>
      </c>
      <c r="D6" s="297">
        <v>901</v>
      </c>
      <c r="E6" s="303" t="s">
        <v>115</v>
      </c>
      <c r="F6" s="299">
        <v>31982</v>
      </c>
      <c r="G6" s="298" t="s">
        <v>17</v>
      </c>
      <c r="H6" s="298" t="s">
        <v>17</v>
      </c>
      <c r="I6" s="300" t="s">
        <v>6</v>
      </c>
      <c r="J6" s="300" t="s">
        <v>6</v>
      </c>
      <c r="K6" s="300" t="s">
        <v>6</v>
      </c>
      <c r="L6" s="300" t="s">
        <v>6</v>
      </c>
      <c r="M6" s="300" t="s">
        <v>6</v>
      </c>
      <c r="N6" s="300" t="s">
        <v>6</v>
      </c>
      <c r="O6" s="300" t="s">
        <v>6</v>
      </c>
      <c r="P6" s="300" t="s">
        <v>6</v>
      </c>
      <c r="Q6" s="300" t="s">
        <v>6</v>
      </c>
      <c r="R6" s="300" t="s">
        <v>6</v>
      </c>
      <c r="S6" s="301" t="s">
        <v>6</v>
      </c>
    </row>
    <row r="7" spans="1:19" s="96" customFormat="1" ht="15.4" customHeight="1" x14ac:dyDescent="0.2">
      <c r="A7" s="294">
        <v>28</v>
      </c>
      <c r="B7" s="295">
        <v>5211</v>
      </c>
      <c r="C7" s="296">
        <v>95161</v>
      </c>
      <c r="D7" s="297">
        <v>666</v>
      </c>
      <c r="E7" s="298" t="s">
        <v>116</v>
      </c>
      <c r="F7" s="299">
        <v>32297</v>
      </c>
      <c r="G7" s="298" t="s">
        <v>17</v>
      </c>
      <c r="H7" s="298" t="s">
        <v>17</v>
      </c>
      <c r="I7" s="300" t="s">
        <v>6</v>
      </c>
      <c r="J7" s="300" t="s">
        <v>6</v>
      </c>
      <c r="K7" s="300" t="s">
        <v>6</v>
      </c>
      <c r="L7" s="300" t="s">
        <v>6</v>
      </c>
      <c r="M7" s="300" t="s">
        <v>6</v>
      </c>
      <c r="N7" s="300" t="s">
        <v>6</v>
      </c>
      <c r="O7" s="300" t="s">
        <v>6</v>
      </c>
      <c r="P7" s="300" t="s">
        <v>6</v>
      </c>
      <c r="Q7" s="300" t="s">
        <v>6</v>
      </c>
      <c r="R7" s="300" t="s">
        <v>6</v>
      </c>
      <c r="S7" s="301" t="s">
        <v>6</v>
      </c>
    </row>
    <row r="8" spans="1:19" s="96" customFormat="1" ht="15.4" customHeight="1" x14ac:dyDescent="0.2">
      <c r="A8" s="294">
        <v>28</v>
      </c>
      <c r="B8" s="295">
        <v>14640574</v>
      </c>
      <c r="C8" s="296">
        <v>16106</v>
      </c>
      <c r="D8" s="297">
        <v>1295</v>
      </c>
      <c r="E8" s="298" t="s">
        <v>133</v>
      </c>
      <c r="F8" s="299">
        <v>42766</v>
      </c>
      <c r="G8" s="298" t="s">
        <v>17</v>
      </c>
      <c r="H8" s="298" t="s">
        <v>17</v>
      </c>
      <c r="I8" s="300" t="s">
        <v>6</v>
      </c>
      <c r="J8" s="300" t="s">
        <v>6</v>
      </c>
      <c r="K8" s="300" t="s">
        <v>6</v>
      </c>
      <c r="L8" s="300" t="s">
        <v>6</v>
      </c>
      <c r="M8" s="300" t="s">
        <v>6</v>
      </c>
      <c r="N8" s="300" t="s">
        <v>6</v>
      </c>
      <c r="O8" s="300" t="s">
        <v>6</v>
      </c>
      <c r="P8" s="300" t="s">
        <v>6</v>
      </c>
      <c r="Q8" s="300" t="s">
        <v>6</v>
      </c>
      <c r="R8" s="300"/>
      <c r="S8" s="301"/>
    </row>
    <row r="9" spans="1:19" s="96" customFormat="1" ht="15.4" customHeight="1" x14ac:dyDescent="0.2">
      <c r="A9" s="294">
        <v>28</v>
      </c>
      <c r="B9" s="295">
        <v>93506</v>
      </c>
      <c r="C9" s="296" t="s">
        <v>123</v>
      </c>
      <c r="D9" s="297">
        <v>4506</v>
      </c>
      <c r="E9" s="298" t="s">
        <v>134</v>
      </c>
      <c r="F9" s="299">
        <v>32297</v>
      </c>
      <c r="G9" s="298" t="s">
        <v>17</v>
      </c>
      <c r="H9" s="298" t="s">
        <v>17</v>
      </c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1"/>
    </row>
    <row r="10" spans="1:19" s="96" customFormat="1" ht="15.4" customHeight="1" x14ac:dyDescent="0.2">
      <c r="A10" s="294">
        <v>28</v>
      </c>
      <c r="B10" s="295">
        <v>95452</v>
      </c>
      <c r="C10" s="296">
        <v>52556</v>
      </c>
      <c r="D10" s="297">
        <v>429</v>
      </c>
      <c r="E10" s="298" t="s">
        <v>117</v>
      </c>
      <c r="F10" s="299">
        <v>0</v>
      </c>
      <c r="G10" s="298" t="s">
        <v>17</v>
      </c>
      <c r="H10" s="298" t="s">
        <v>17</v>
      </c>
      <c r="I10" s="300" t="s">
        <v>6</v>
      </c>
      <c r="J10" s="300" t="s">
        <v>6</v>
      </c>
      <c r="K10" s="300" t="s">
        <v>6</v>
      </c>
      <c r="L10" s="300" t="s">
        <v>6</v>
      </c>
      <c r="M10" s="300" t="s">
        <v>6</v>
      </c>
      <c r="N10" s="300" t="s">
        <v>6</v>
      </c>
      <c r="O10" s="300" t="s">
        <v>6</v>
      </c>
      <c r="P10" s="300" t="s">
        <v>6</v>
      </c>
      <c r="Q10" s="300" t="s">
        <v>6</v>
      </c>
      <c r="R10" s="300" t="s">
        <v>6</v>
      </c>
      <c r="S10" s="301" t="s">
        <v>6</v>
      </c>
    </row>
    <row r="11" spans="1:19" s="96" customFormat="1" ht="15.4" customHeight="1" x14ac:dyDescent="0.2">
      <c r="A11" s="294">
        <v>28</v>
      </c>
      <c r="B11" s="295">
        <v>5362</v>
      </c>
      <c r="C11" s="296">
        <v>95251</v>
      </c>
      <c r="D11" s="297">
        <v>541</v>
      </c>
      <c r="E11" s="298" t="s">
        <v>118</v>
      </c>
      <c r="F11" s="299">
        <v>32828</v>
      </c>
      <c r="G11" s="298" t="s">
        <v>17</v>
      </c>
      <c r="H11" s="298" t="s">
        <v>17</v>
      </c>
      <c r="I11" s="300" t="s">
        <v>62</v>
      </c>
      <c r="J11" s="300" t="s">
        <v>149</v>
      </c>
      <c r="K11" s="300" t="s">
        <v>6</v>
      </c>
      <c r="L11" s="300" t="s">
        <v>6</v>
      </c>
      <c r="M11" s="300" t="s">
        <v>6</v>
      </c>
      <c r="N11" s="300" t="s">
        <v>6</v>
      </c>
      <c r="O11" s="300" t="s">
        <v>6</v>
      </c>
      <c r="P11" s="300" t="s">
        <v>6</v>
      </c>
      <c r="Q11" s="300" t="s">
        <v>6</v>
      </c>
      <c r="R11" s="300" t="s">
        <v>6</v>
      </c>
      <c r="S11" s="301" t="s">
        <v>6</v>
      </c>
    </row>
    <row r="12" spans="1:19" s="96" customFormat="1" ht="15.4" customHeight="1" x14ac:dyDescent="0.2">
      <c r="A12" s="294">
        <v>28</v>
      </c>
      <c r="B12" s="295">
        <v>94548</v>
      </c>
      <c r="C12" s="296">
        <v>95522</v>
      </c>
      <c r="D12" s="297"/>
      <c r="E12" s="298" t="s">
        <v>119</v>
      </c>
      <c r="F12" s="299">
        <v>35375</v>
      </c>
      <c r="G12" s="298" t="s">
        <v>17</v>
      </c>
      <c r="H12" s="298" t="s">
        <v>17</v>
      </c>
      <c r="I12" s="300" t="s">
        <v>6</v>
      </c>
      <c r="J12" s="300" t="s">
        <v>6</v>
      </c>
      <c r="K12" s="300" t="s">
        <v>6</v>
      </c>
      <c r="L12" s="300" t="s">
        <v>6</v>
      </c>
      <c r="M12" s="300" t="s">
        <v>6</v>
      </c>
      <c r="N12" s="300" t="s">
        <v>6</v>
      </c>
      <c r="O12" s="300" t="s">
        <v>6</v>
      </c>
      <c r="P12" s="300" t="s">
        <v>6</v>
      </c>
      <c r="Q12" s="300" t="s">
        <v>6</v>
      </c>
      <c r="R12" s="300" t="s">
        <v>6</v>
      </c>
      <c r="S12" s="301" t="s">
        <v>6</v>
      </c>
    </row>
    <row r="13" spans="1:19" s="96" customFormat="1" ht="15.4" customHeight="1" x14ac:dyDescent="0.2">
      <c r="A13" s="294">
        <v>28</v>
      </c>
      <c r="B13" s="295">
        <v>14895291</v>
      </c>
      <c r="C13" s="296">
        <v>16982</v>
      </c>
      <c r="D13" s="297">
        <v>4866</v>
      </c>
      <c r="E13" s="298" t="s">
        <v>135</v>
      </c>
      <c r="F13" s="299">
        <v>44134</v>
      </c>
      <c r="G13" s="298" t="s">
        <v>17</v>
      </c>
      <c r="H13" s="298" t="s">
        <v>17</v>
      </c>
      <c r="I13" s="300" t="s">
        <v>6</v>
      </c>
      <c r="J13" s="300" t="s">
        <v>6</v>
      </c>
      <c r="K13" s="300" t="s">
        <v>6</v>
      </c>
      <c r="L13" s="300"/>
      <c r="M13" s="300"/>
      <c r="N13" s="300"/>
      <c r="O13" s="300"/>
      <c r="P13" s="300"/>
      <c r="Q13" s="300"/>
      <c r="R13" s="300"/>
      <c r="S13" s="301"/>
    </row>
    <row r="14" spans="1:19" s="96" customFormat="1" ht="15.4" customHeight="1" x14ac:dyDescent="0.2">
      <c r="A14" s="294">
        <v>28</v>
      </c>
      <c r="B14" s="295">
        <v>4927</v>
      </c>
      <c r="C14" s="296" t="s">
        <v>32</v>
      </c>
      <c r="D14" s="297" t="s">
        <v>6</v>
      </c>
      <c r="E14" s="298" t="s">
        <v>120</v>
      </c>
      <c r="F14" s="299">
        <v>32163</v>
      </c>
      <c r="G14" s="298" t="s">
        <v>17</v>
      </c>
      <c r="H14" s="298" t="s">
        <v>17</v>
      </c>
      <c r="I14" s="300" t="s">
        <v>6</v>
      </c>
      <c r="J14" s="300" t="s">
        <v>6</v>
      </c>
      <c r="K14" s="300" t="s">
        <v>6</v>
      </c>
      <c r="L14" s="300" t="s">
        <v>6</v>
      </c>
      <c r="M14" s="300" t="s">
        <v>6</v>
      </c>
      <c r="N14" s="300" t="s">
        <v>6</v>
      </c>
      <c r="O14" s="300" t="s">
        <v>6</v>
      </c>
      <c r="P14" s="300" t="s">
        <v>6</v>
      </c>
      <c r="Q14" s="300" t="s">
        <v>6</v>
      </c>
      <c r="R14" s="300" t="s">
        <v>6</v>
      </c>
      <c r="S14" s="301" t="s">
        <v>6</v>
      </c>
    </row>
    <row r="15" spans="1:19" s="96" customFormat="1" ht="15.4" customHeight="1" x14ac:dyDescent="0.2">
      <c r="A15" s="304">
        <v>28</v>
      </c>
      <c r="B15" s="305">
        <v>96543</v>
      </c>
      <c r="C15" s="306">
        <v>14387</v>
      </c>
      <c r="D15" s="307" t="s">
        <v>6</v>
      </c>
      <c r="E15" s="308" t="s">
        <v>136</v>
      </c>
      <c r="F15" s="309">
        <v>41067</v>
      </c>
      <c r="G15" s="308" t="s">
        <v>17</v>
      </c>
      <c r="H15" s="308" t="s">
        <v>17</v>
      </c>
      <c r="I15" s="300" t="s">
        <v>6</v>
      </c>
      <c r="J15" s="300" t="s">
        <v>6</v>
      </c>
      <c r="K15" s="300" t="s">
        <v>6</v>
      </c>
      <c r="L15" s="300" t="s">
        <v>6</v>
      </c>
      <c r="M15" s="300" t="s">
        <v>6</v>
      </c>
      <c r="N15" s="300" t="s">
        <v>6</v>
      </c>
      <c r="O15" s="300" t="s">
        <v>6</v>
      </c>
      <c r="P15" s="300" t="s">
        <v>6</v>
      </c>
      <c r="Q15" s="300" t="s">
        <v>6</v>
      </c>
      <c r="R15" s="300" t="s">
        <v>6</v>
      </c>
      <c r="S15" s="301" t="s">
        <v>6</v>
      </c>
    </row>
    <row r="16" spans="1:19" s="96" customFormat="1" ht="15.4" customHeight="1" x14ac:dyDescent="0.2">
      <c r="A16" s="294">
        <v>28</v>
      </c>
      <c r="B16" s="295">
        <v>5263</v>
      </c>
      <c r="C16" s="296">
        <v>95160</v>
      </c>
      <c r="D16" s="297" t="s">
        <v>6</v>
      </c>
      <c r="E16" s="298" t="s">
        <v>121</v>
      </c>
      <c r="F16" s="299">
        <v>41067</v>
      </c>
      <c r="G16" s="298" t="s">
        <v>17</v>
      </c>
      <c r="H16" s="298" t="s">
        <v>17</v>
      </c>
      <c r="I16" s="300" t="s">
        <v>6</v>
      </c>
      <c r="J16" s="300" t="s">
        <v>6</v>
      </c>
      <c r="K16" s="300" t="s">
        <v>6</v>
      </c>
      <c r="L16" s="300" t="s">
        <v>6</v>
      </c>
      <c r="M16" s="300" t="s">
        <v>6</v>
      </c>
      <c r="N16" s="300" t="s">
        <v>6</v>
      </c>
      <c r="O16" s="300" t="s">
        <v>6</v>
      </c>
      <c r="P16" s="300" t="s">
        <v>6</v>
      </c>
      <c r="Q16" s="300" t="s">
        <v>6</v>
      </c>
      <c r="R16" s="300" t="s">
        <v>6</v>
      </c>
      <c r="S16" s="301" t="s">
        <v>6</v>
      </c>
    </row>
    <row r="17" spans="1:19" s="96" customFormat="1" ht="15.4" customHeight="1" thickBot="1" x14ac:dyDescent="0.25">
      <c r="A17" s="310">
        <v>28</v>
      </c>
      <c r="B17" s="311">
        <v>5857</v>
      </c>
      <c r="C17" s="312">
        <v>95142</v>
      </c>
      <c r="D17" s="313"/>
      <c r="E17" s="314" t="s">
        <v>122</v>
      </c>
      <c r="F17" s="315">
        <v>31608</v>
      </c>
      <c r="G17" s="314" t="s">
        <v>17</v>
      </c>
      <c r="H17" s="314" t="s">
        <v>17</v>
      </c>
      <c r="I17" s="316" t="s">
        <v>6</v>
      </c>
      <c r="J17" s="316" t="s">
        <v>6</v>
      </c>
      <c r="K17" s="316" t="s">
        <v>6</v>
      </c>
      <c r="L17" s="316" t="s">
        <v>6</v>
      </c>
      <c r="M17" s="316" t="s">
        <v>6</v>
      </c>
      <c r="N17" s="317" t="s">
        <v>6</v>
      </c>
      <c r="O17" s="317" t="s">
        <v>6</v>
      </c>
      <c r="P17" s="317" t="s">
        <v>6</v>
      </c>
      <c r="Q17" s="317" t="s">
        <v>6</v>
      </c>
      <c r="R17" s="317" t="s">
        <v>6</v>
      </c>
      <c r="S17" s="318" t="s">
        <v>6</v>
      </c>
    </row>
    <row r="18" spans="1:19" s="96" customFormat="1" ht="15.4" customHeight="1" thickTop="1" x14ac:dyDescent="0.25">
      <c r="A18" s="4" t="s">
        <v>105</v>
      </c>
      <c r="F18" s="319"/>
    </row>
    <row r="19" spans="1:19" s="96" customFormat="1" ht="12" x14ac:dyDescent="0.2"/>
    <row r="20" spans="1:19" s="96" customFormat="1" ht="12" x14ac:dyDescent="0.2"/>
    <row r="21" spans="1:19" s="96" customFormat="1" ht="12" x14ac:dyDescent="0.2"/>
    <row r="22" spans="1:19" s="95" customFormat="1" ht="13.5" x14ac:dyDescent="0.25"/>
  </sheetData>
  <phoneticPr fontId="4" type="noConversion"/>
  <pageMargins left="0.25" right="0.2" top="1.01" bottom="0.33" header="0.27" footer="0.21"/>
  <pageSetup scale="70" orientation="landscape" horizontalDpi="300" verticalDpi="300" r:id="rId1"/>
  <headerFooter alignWithMargins="0">
    <oddHeader>&amp;L&amp;"MS Sans Serif,Regular"&amp;8&amp;D &amp;T&amp;C&amp;"Arial,Bold"&amp;10HMO's Service Areas/Divisions</oddHeader>
    <oddFooter>&amp;L&amp;"MS Sans Serif,Regular"&amp;8*Only operates in one service area&amp;C&amp;"Bookman Old Style,Regular"&amp;10Page &amp;P</oddFooter>
  </headerFooter>
  <ignoredErrors>
    <ignoredError sqref="C3:C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DM120"/>
  <sheetViews>
    <sheetView showGridLines="0" zoomScaleNormal="100" workbookViewId="0">
      <pane xSplit="1" ySplit="2" topLeftCell="C4" activePane="bottomRight" state="frozen"/>
      <selection activeCell="E18" sqref="E18"/>
      <selection pane="topRight" activeCell="E18" sqref="E18"/>
      <selection pane="bottomLeft" activeCell="E18" sqref="E18"/>
      <selection pane="bottomRight" activeCell="E18" sqref="E18"/>
    </sheetView>
  </sheetViews>
  <sheetFormatPr defaultColWidth="9" defaultRowHeight="15.75" x14ac:dyDescent="0.25"/>
  <cols>
    <col min="1" max="1" width="24.5" style="156" customWidth="1"/>
    <col min="2" max="2" width="2.5" style="156" hidden="1" customWidth="1"/>
    <col min="3" max="3" width="15" style="156" customWidth="1"/>
    <col min="4" max="4" width="10.625" style="156" customWidth="1"/>
    <col min="5" max="5" width="10" style="20" customWidth="1"/>
    <col min="6" max="6" width="10" style="156" customWidth="1"/>
    <col min="7" max="7" width="10" style="20" customWidth="1"/>
    <col min="8" max="8" width="10.125" style="156" customWidth="1"/>
    <col min="9" max="9" width="10.25" style="156" customWidth="1"/>
    <col min="10" max="10" width="10.125" style="156" bestFit="1" customWidth="1"/>
    <col min="11" max="11" width="11.125" style="156" customWidth="1"/>
    <col min="12" max="12" width="10.75" style="156" customWidth="1"/>
    <col min="13" max="13" width="11.125" style="156" customWidth="1"/>
    <col min="14" max="14" width="10.25" style="156" customWidth="1"/>
    <col min="15" max="15" width="10.625" style="156" customWidth="1"/>
    <col min="16" max="18" width="10" style="156" customWidth="1"/>
    <col min="19" max="19" width="10.875" style="156" bestFit="1" customWidth="1"/>
    <col min="20" max="20" width="10.625" style="156" customWidth="1"/>
    <col min="21" max="16384" width="9" style="156"/>
  </cols>
  <sheetData>
    <row r="1" spans="1:117" ht="69.75" customHeight="1" thickTop="1" thickBot="1" x14ac:dyDescent="0.3">
      <c r="C1" s="158" t="s">
        <v>132</v>
      </c>
      <c r="D1" s="159" t="s">
        <v>112</v>
      </c>
      <c r="E1" s="159" t="s">
        <v>112</v>
      </c>
      <c r="F1" s="160" t="s">
        <v>113</v>
      </c>
      <c r="G1" s="161" t="s">
        <v>113</v>
      </c>
      <c r="H1" s="161" t="s">
        <v>114</v>
      </c>
      <c r="I1" s="161" t="s">
        <v>115</v>
      </c>
      <c r="J1" s="161" t="s">
        <v>116</v>
      </c>
      <c r="K1" s="161" t="s">
        <v>133</v>
      </c>
      <c r="L1" s="162" t="s">
        <v>134</v>
      </c>
      <c r="M1" s="162" t="s">
        <v>117</v>
      </c>
      <c r="N1" s="161" t="s">
        <v>118</v>
      </c>
      <c r="O1" s="161" t="s">
        <v>119</v>
      </c>
      <c r="P1" s="161" t="s">
        <v>120</v>
      </c>
      <c r="Q1" s="161" t="s">
        <v>135</v>
      </c>
      <c r="R1" s="161" t="s">
        <v>136</v>
      </c>
      <c r="S1" s="161" t="s">
        <v>121</v>
      </c>
      <c r="T1" s="163" t="s">
        <v>122</v>
      </c>
      <c r="DL1" s="164">
        <v>1</v>
      </c>
      <c r="DM1" s="164">
        <v>7</v>
      </c>
    </row>
    <row r="2" spans="1:117" ht="18" customHeight="1" thickTop="1" x14ac:dyDescent="0.25">
      <c r="A2" s="165" t="s">
        <v>137</v>
      </c>
      <c r="B2" s="166"/>
      <c r="C2" s="167" t="s">
        <v>17</v>
      </c>
      <c r="D2" s="168" t="s">
        <v>17</v>
      </c>
      <c r="E2" s="169" t="s">
        <v>62</v>
      </c>
      <c r="F2" s="168" t="s">
        <v>17</v>
      </c>
      <c r="G2" s="169" t="s">
        <v>62</v>
      </c>
      <c r="H2" s="169" t="s">
        <v>17</v>
      </c>
      <c r="I2" s="168" t="s">
        <v>17</v>
      </c>
      <c r="J2" s="168" t="s">
        <v>17</v>
      </c>
      <c r="K2" s="168" t="s">
        <v>17</v>
      </c>
      <c r="L2" s="168" t="s">
        <v>17</v>
      </c>
      <c r="M2" s="168" t="s">
        <v>17</v>
      </c>
      <c r="N2" s="168" t="s">
        <v>17</v>
      </c>
      <c r="O2" s="168" t="s">
        <v>17</v>
      </c>
      <c r="P2" s="168" t="s">
        <v>17</v>
      </c>
      <c r="Q2" s="168" t="s">
        <v>17</v>
      </c>
      <c r="R2" s="168" t="s">
        <v>17</v>
      </c>
      <c r="S2" s="168" t="s">
        <v>17</v>
      </c>
      <c r="T2" s="170" t="s">
        <v>17</v>
      </c>
      <c r="DL2" s="164">
        <f>DL1+1</f>
        <v>2</v>
      </c>
      <c r="DM2" s="164">
        <f>DM1+1</f>
        <v>8</v>
      </c>
    </row>
    <row r="3" spans="1:117" ht="14.25" hidden="1" thickBot="1" x14ac:dyDescent="0.3">
      <c r="A3" s="157"/>
      <c r="B3" s="166"/>
      <c r="C3" s="171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3"/>
      <c r="DL3" s="164">
        <f t="shared" ref="DL3:DM20" si="0">DL2+1</f>
        <v>3</v>
      </c>
      <c r="DM3" s="164">
        <f t="shared" si="0"/>
        <v>9</v>
      </c>
    </row>
    <row r="4" spans="1:117" ht="13.5" customHeight="1" x14ac:dyDescent="0.25">
      <c r="A4" s="157" t="s">
        <v>35</v>
      </c>
      <c r="B4" s="166"/>
      <c r="C4" s="174">
        <v>3456132</v>
      </c>
      <c r="D4" s="175">
        <v>380789</v>
      </c>
      <c r="E4" s="175">
        <v>285949</v>
      </c>
      <c r="F4" s="175">
        <v>798845</v>
      </c>
      <c r="G4" s="175">
        <v>615775</v>
      </c>
      <c r="H4" s="175">
        <v>2882030</v>
      </c>
      <c r="I4" s="175">
        <v>765760</v>
      </c>
      <c r="J4" s="175">
        <v>146615</v>
      </c>
      <c r="K4" s="175">
        <v>203787</v>
      </c>
      <c r="L4" s="175">
        <v>444926</v>
      </c>
      <c r="M4" s="175">
        <v>193733</v>
      </c>
      <c r="N4" s="175">
        <v>68052</v>
      </c>
      <c r="O4" s="175">
        <v>616667</v>
      </c>
      <c r="P4" s="175">
        <v>104985</v>
      </c>
      <c r="Q4" s="175">
        <v>60326</v>
      </c>
      <c r="R4" s="175">
        <v>0</v>
      </c>
      <c r="S4" s="175">
        <v>211</v>
      </c>
      <c r="T4" s="176">
        <v>15565</v>
      </c>
      <c r="DL4" s="164">
        <f t="shared" si="0"/>
        <v>4</v>
      </c>
      <c r="DM4" s="164">
        <f t="shared" si="0"/>
        <v>10</v>
      </c>
    </row>
    <row r="5" spans="1:117" ht="13.5" customHeight="1" x14ac:dyDescent="0.25">
      <c r="A5" s="157" t="s">
        <v>36</v>
      </c>
      <c r="B5" s="166"/>
      <c r="C5" s="174">
        <v>6622189</v>
      </c>
      <c r="D5" s="175">
        <v>764076</v>
      </c>
      <c r="E5" s="175">
        <v>574531</v>
      </c>
      <c r="F5" s="175">
        <v>1607807</v>
      </c>
      <c r="G5" s="175">
        <v>1238220</v>
      </c>
      <c r="H5" s="175">
        <v>5755552</v>
      </c>
      <c r="I5" s="175">
        <v>1537176</v>
      </c>
      <c r="J5" s="175">
        <v>296024</v>
      </c>
      <c r="K5" s="175">
        <v>397687</v>
      </c>
      <c r="L5" s="175">
        <v>895588</v>
      </c>
      <c r="M5" s="175">
        <v>411661</v>
      </c>
      <c r="N5" s="175">
        <v>137368</v>
      </c>
      <c r="O5" s="175">
        <v>1252893</v>
      </c>
      <c r="P5" s="175">
        <v>211284</v>
      </c>
      <c r="Q5" s="175">
        <v>129772</v>
      </c>
      <c r="R5" s="175">
        <v>0</v>
      </c>
      <c r="S5" s="175">
        <v>1076</v>
      </c>
      <c r="T5" s="176">
        <v>32282</v>
      </c>
      <c r="DL5" s="164">
        <f t="shared" si="0"/>
        <v>5</v>
      </c>
      <c r="DM5" s="164">
        <f t="shared" si="0"/>
        <v>11</v>
      </c>
    </row>
    <row r="6" spans="1:117" ht="13.5" x14ac:dyDescent="0.25">
      <c r="A6" s="157" t="s">
        <v>138</v>
      </c>
      <c r="B6" s="166"/>
      <c r="C6" s="174">
        <v>16713143</v>
      </c>
      <c r="D6" s="175">
        <v>798656</v>
      </c>
      <c r="E6" s="175">
        <v>601470</v>
      </c>
      <c r="F6" s="175">
        <v>1619878</v>
      </c>
      <c r="G6" s="175">
        <v>1281190</v>
      </c>
      <c r="H6" s="175">
        <v>6247832</v>
      </c>
      <c r="I6" s="175">
        <v>1545147</v>
      </c>
      <c r="J6" s="175">
        <v>299624</v>
      </c>
      <c r="K6" s="175">
        <v>250443</v>
      </c>
      <c r="L6" s="175">
        <v>840556</v>
      </c>
      <c r="M6" s="175">
        <v>438651</v>
      </c>
      <c r="N6" s="175">
        <v>152271</v>
      </c>
      <c r="O6" s="175">
        <v>1282287</v>
      </c>
      <c r="P6" s="175">
        <v>239355</v>
      </c>
      <c r="Q6" s="175">
        <v>124682</v>
      </c>
      <c r="R6" s="175">
        <v>0</v>
      </c>
      <c r="S6" s="175">
        <v>2062</v>
      </c>
      <c r="T6" s="176">
        <v>38333</v>
      </c>
      <c r="DL6" s="164"/>
      <c r="DM6" s="164"/>
    </row>
    <row r="7" spans="1:117" ht="12.75" hidden="1" customHeight="1" x14ac:dyDescent="0.25">
      <c r="A7" s="157"/>
      <c r="B7" s="166"/>
      <c r="C7" s="177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9"/>
      <c r="DL7" s="164"/>
      <c r="DM7" s="164"/>
    </row>
    <row r="8" spans="1:117" ht="12.75" hidden="1" customHeight="1" x14ac:dyDescent="0.25">
      <c r="A8" s="157"/>
      <c r="B8" s="166"/>
      <c r="C8" s="180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2"/>
      <c r="DL8" s="164"/>
      <c r="DM8" s="164"/>
    </row>
    <row r="9" spans="1:117" ht="13.5" hidden="1" x14ac:dyDescent="0.25">
      <c r="A9" s="157"/>
      <c r="B9" s="166"/>
      <c r="C9" s="177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9"/>
      <c r="DL9" s="164"/>
      <c r="DM9" s="164"/>
    </row>
    <row r="10" spans="1:117" ht="14.25" hidden="1" thickBot="1" x14ac:dyDescent="0.3">
      <c r="A10" s="157"/>
      <c r="B10" s="166"/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5"/>
      <c r="DL10" s="164"/>
      <c r="DM10" s="164"/>
    </row>
    <row r="11" spans="1:117" ht="13.5" hidden="1" x14ac:dyDescent="0.25">
      <c r="A11" s="186" t="s">
        <v>67</v>
      </c>
      <c r="B11" s="166"/>
      <c r="C11" s="187"/>
      <c r="D11" s="188"/>
      <c r="E11" s="188" t="s">
        <v>6</v>
      </c>
      <c r="F11" s="188"/>
      <c r="G11" s="188" t="s">
        <v>6</v>
      </c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9"/>
      <c r="DL11" s="164">
        <f t="shared" si="0"/>
        <v>1</v>
      </c>
      <c r="DM11" s="164">
        <f t="shared" si="0"/>
        <v>1</v>
      </c>
    </row>
    <row r="12" spans="1:117" ht="13.5" hidden="1" x14ac:dyDescent="0.25">
      <c r="A12" s="157"/>
      <c r="B12" s="166"/>
      <c r="C12" s="174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6"/>
      <c r="DL12" s="164"/>
      <c r="DM12" s="164"/>
    </row>
    <row r="13" spans="1:117" ht="13.5" hidden="1" x14ac:dyDescent="0.25">
      <c r="A13" s="157"/>
      <c r="B13" s="166"/>
      <c r="C13" s="177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9"/>
      <c r="DL13" s="164"/>
      <c r="DM13" s="164"/>
    </row>
    <row r="14" spans="1:117" ht="13.5" hidden="1" x14ac:dyDescent="0.25">
      <c r="A14" s="157"/>
      <c r="B14" s="166"/>
      <c r="C14" s="177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9"/>
      <c r="DL14" s="164"/>
      <c r="DM14" s="164"/>
    </row>
    <row r="15" spans="1:117" ht="13.5" hidden="1" x14ac:dyDescent="0.25">
      <c r="A15" s="157"/>
      <c r="B15" s="166"/>
      <c r="C15" s="177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9"/>
      <c r="DL15" s="164"/>
      <c r="DM15" s="164"/>
    </row>
    <row r="16" spans="1:117" ht="13.5" hidden="1" x14ac:dyDescent="0.25">
      <c r="A16" s="157"/>
      <c r="B16" s="166"/>
      <c r="C16" s="177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9"/>
      <c r="DL16" s="164"/>
      <c r="DM16" s="164"/>
    </row>
    <row r="17" spans="1:117" ht="13.5" hidden="1" x14ac:dyDescent="0.25">
      <c r="A17" s="157"/>
      <c r="B17" s="166"/>
      <c r="C17" s="177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9"/>
      <c r="DL17" s="164"/>
      <c r="DM17" s="164"/>
    </row>
    <row r="18" spans="1:117" ht="13.5" hidden="1" x14ac:dyDescent="0.25">
      <c r="A18" s="157"/>
      <c r="B18" s="166"/>
      <c r="C18" s="177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9"/>
      <c r="DL18" s="164"/>
      <c r="DM18" s="164"/>
    </row>
    <row r="19" spans="1:117" ht="13.5" x14ac:dyDescent="0.25">
      <c r="A19" s="186" t="s">
        <v>139</v>
      </c>
      <c r="B19" s="166"/>
      <c r="C19" s="174">
        <v>1181056</v>
      </c>
      <c r="D19" s="175">
        <v>126803</v>
      </c>
      <c r="E19" s="175">
        <v>95150</v>
      </c>
      <c r="F19" s="175">
        <v>265389</v>
      </c>
      <c r="G19" s="175">
        <v>204656</v>
      </c>
      <c r="H19" s="175">
        <v>957907</v>
      </c>
      <c r="I19" s="175">
        <v>255126</v>
      </c>
      <c r="J19" s="175">
        <v>48601</v>
      </c>
      <c r="K19" s="175">
        <v>68005</v>
      </c>
      <c r="L19" s="175">
        <v>148414</v>
      </c>
      <c r="M19" s="175">
        <v>62779</v>
      </c>
      <c r="N19" s="175">
        <v>22460</v>
      </c>
      <c r="O19" s="175">
        <v>203797</v>
      </c>
      <c r="P19" s="175">
        <v>34930</v>
      </c>
      <c r="Q19" s="175">
        <v>22613</v>
      </c>
      <c r="R19" s="175">
        <v>0</v>
      </c>
      <c r="S19" s="175">
        <v>281</v>
      </c>
      <c r="T19" s="176">
        <v>5203</v>
      </c>
      <c r="DL19" s="164">
        <f t="shared" si="0"/>
        <v>1</v>
      </c>
      <c r="DM19" s="164">
        <f t="shared" si="0"/>
        <v>1</v>
      </c>
    </row>
    <row r="20" spans="1:117" ht="13.5" customHeight="1" x14ac:dyDescent="0.25">
      <c r="A20" s="157" t="s">
        <v>37</v>
      </c>
      <c r="B20" s="166"/>
      <c r="C20" s="190"/>
      <c r="D20" s="191"/>
      <c r="E20" s="192"/>
      <c r="F20" s="191"/>
      <c r="G20" s="192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3"/>
      <c r="DL20" s="164">
        <f t="shared" si="0"/>
        <v>2</v>
      </c>
      <c r="DM20" s="164">
        <f t="shared" si="0"/>
        <v>2</v>
      </c>
    </row>
    <row r="21" spans="1:117" ht="13.5" x14ac:dyDescent="0.25">
      <c r="A21" s="157" t="s">
        <v>140</v>
      </c>
      <c r="B21" s="166"/>
      <c r="C21" s="174">
        <v>2619314</v>
      </c>
      <c r="D21" s="175">
        <v>132349</v>
      </c>
      <c r="E21" s="175">
        <v>99735</v>
      </c>
      <c r="F21" s="175">
        <v>267422</v>
      </c>
      <c r="G21" s="175">
        <v>211522</v>
      </c>
      <c r="H21" s="175">
        <v>1026352</v>
      </c>
      <c r="I21" s="175">
        <v>258518</v>
      </c>
      <c r="J21" s="175">
        <v>48762</v>
      </c>
      <c r="K21" s="175">
        <v>41743</v>
      </c>
      <c r="L21" s="175">
        <v>149352</v>
      </c>
      <c r="M21" s="175">
        <v>72561</v>
      </c>
      <c r="N21" s="175">
        <v>24243</v>
      </c>
      <c r="O21" s="175">
        <v>229740</v>
      </c>
      <c r="P21" s="175">
        <v>39704</v>
      </c>
      <c r="Q21" s="175">
        <v>20423</v>
      </c>
      <c r="R21" s="175">
        <v>0</v>
      </c>
      <c r="S21" s="175">
        <v>342</v>
      </c>
      <c r="T21" s="176">
        <v>6200</v>
      </c>
      <c r="DL21" s="164">
        <f t="shared" ref="DL21:DM28" si="1">DL20+1</f>
        <v>3</v>
      </c>
      <c r="DM21" s="164">
        <f t="shared" si="1"/>
        <v>3</v>
      </c>
    </row>
    <row r="22" spans="1:117" ht="13.5" hidden="1" customHeight="1" thickBot="1" x14ac:dyDescent="0.3">
      <c r="A22" s="157" t="s">
        <v>37</v>
      </c>
      <c r="B22" s="166"/>
      <c r="C22" s="194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6"/>
      <c r="DL22" s="164">
        <f t="shared" si="1"/>
        <v>4</v>
      </c>
      <c r="DM22" s="164">
        <f t="shared" si="1"/>
        <v>4</v>
      </c>
    </row>
    <row r="23" spans="1:117" ht="13.5" x14ac:dyDescent="0.25">
      <c r="A23" s="157" t="s">
        <v>38</v>
      </c>
      <c r="B23" s="166"/>
      <c r="C23" s="187"/>
      <c r="D23" s="188"/>
      <c r="E23" s="188" t="s">
        <v>6</v>
      </c>
      <c r="F23" s="188"/>
      <c r="G23" s="188" t="s">
        <v>6</v>
      </c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9"/>
      <c r="DL23" s="164">
        <f t="shared" si="1"/>
        <v>5</v>
      </c>
      <c r="DM23" s="164">
        <f t="shared" si="1"/>
        <v>5</v>
      </c>
    </row>
    <row r="24" spans="1:117" ht="12" customHeight="1" x14ac:dyDescent="0.25">
      <c r="A24" s="157" t="s">
        <v>102</v>
      </c>
      <c r="B24" s="166"/>
      <c r="C24" s="177">
        <v>0</v>
      </c>
      <c r="D24" s="178">
        <v>0</v>
      </c>
      <c r="E24" s="178">
        <v>0</v>
      </c>
      <c r="F24" s="178">
        <v>0</v>
      </c>
      <c r="G24" s="178">
        <v>0</v>
      </c>
      <c r="H24" s="178">
        <v>414</v>
      </c>
      <c r="I24" s="178">
        <v>0</v>
      </c>
      <c r="J24" s="178">
        <v>0</v>
      </c>
      <c r="K24" s="178">
        <v>0</v>
      </c>
      <c r="L24" s="178">
        <v>0</v>
      </c>
      <c r="M24" s="178">
        <v>0</v>
      </c>
      <c r="N24" s="178">
        <v>0</v>
      </c>
      <c r="O24" s="178">
        <v>0</v>
      </c>
      <c r="P24" s="178">
        <v>0</v>
      </c>
      <c r="Q24" s="178">
        <v>0</v>
      </c>
      <c r="R24" s="178">
        <v>0</v>
      </c>
      <c r="S24" s="178">
        <v>0</v>
      </c>
      <c r="T24" s="179">
        <v>0</v>
      </c>
      <c r="DL24" s="164">
        <f t="shared" si="1"/>
        <v>6</v>
      </c>
      <c r="DM24" s="164">
        <f t="shared" si="1"/>
        <v>6</v>
      </c>
    </row>
    <row r="25" spans="1:117" ht="13.5" x14ac:dyDescent="0.25">
      <c r="A25" s="157" t="s">
        <v>103</v>
      </c>
      <c r="B25" s="166"/>
      <c r="C25" s="177">
        <v>0</v>
      </c>
      <c r="D25" s="178">
        <v>167138</v>
      </c>
      <c r="E25" s="178">
        <v>160420</v>
      </c>
      <c r="F25" s="178">
        <v>86900</v>
      </c>
      <c r="G25" s="178">
        <v>69877</v>
      </c>
      <c r="H25" s="178">
        <v>16187</v>
      </c>
      <c r="I25" s="178">
        <v>0</v>
      </c>
      <c r="J25" s="178">
        <v>0</v>
      </c>
      <c r="K25" s="178">
        <v>0</v>
      </c>
      <c r="L25" s="178">
        <v>0</v>
      </c>
      <c r="M25" s="178">
        <v>6953</v>
      </c>
      <c r="N25" s="178">
        <v>0</v>
      </c>
      <c r="O25" s="178">
        <v>0</v>
      </c>
      <c r="P25" s="178">
        <v>6817</v>
      </c>
      <c r="Q25" s="178">
        <v>0</v>
      </c>
      <c r="R25" s="178">
        <v>0</v>
      </c>
      <c r="S25" s="178">
        <v>35</v>
      </c>
      <c r="T25" s="179">
        <v>854</v>
      </c>
      <c r="DL25" s="164">
        <f t="shared" si="1"/>
        <v>7</v>
      </c>
      <c r="DM25" s="164">
        <f t="shared" si="1"/>
        <v>7</v>
      </c>
    </row>
    <row r="26" spans="1:117" ht="12.75" customHeight="1" thickBot="1" x14ac:dyDescent="0.3">
      <c r="A26" s="157" t="s">
        <v>39</v>
      </c>
      <c r="B26" s="166"/>
      <c r="C26" s="183">
        <v>0</v>
      </c>
      <c r="D26" s="184">
        <v>167138</v>
      </c>
      <c r="E26" s="184">
        <v>160420</v>
      </c>
      <c r="F26" s="184">
        <v>86900</v>
      </c>
      <c r="G26" s="184">
        <v>69877</v>
      </c>
      <c r="H26" s="184">
        <v>16601</v>
      </c>
      <c r="I26" s="184">
        <v>0</v>
      </c>
      <c r="J26" s="184">
        <v>0</v>
      </c>
      <c r="K26" s="184">
        <v>0</v>
      </c>
      <c r="L26" s="184">
        <v>0</v>
      </c>
      <c r="M26" s="184">
        <v>6953</v>
      </c>
      <c r="N26" s="184">
        <v>0</v>
      </c>
      <c r="O26" s="184">
        <v>0</v>
      </c>
      <c r="P26" s="184">
        <v>6817</v>
      </c>
      <c r="Q26" s="184">
        <v>0</v>
      </c>
      <c r="R26" s="184">
        <v>0</v>
      </c>
      <c r="S26" s="184">
        <v>35</v>
      </c>
      <c r="T26" s="185">
        <v>854</v>
      </c>
      <c r="DL26" s="164">
        <f t="shared" si="1"/>
        <v>8</v>
      </c>
      <c r="DM26" s="164">
        <f t="shared" si="1"/>
        <v>8</v>
      </c>
    </row>
    <row r="27" spans="1:117" ht="13.5" hidden="1" x14ac:dyDescent="0.25">
      <c r="A27" s="157"/>
      <c r="B27" s="166"/>
      <c r="C27" s="197"/>
      <c r="D27" s="198"/>
      <c r="E27" s="198" t="s">
        <v>6</v>
      </c>
      <c r="F27" s="198"/>
      <c r="G27" s="198" t="s">
        <v>6</v>
      </c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9"/>
      <c r="DL27" s="164">
        <f t="shared" si="1"/>
        <v>9</v>
      </c>
      <c r="DM27" s="164">
        <f t="shared" si="1"/>
        <v>9</v>
      </c>
    </row>
    <row r="28" spans="1:117" ht="13.5" x14ac:dyDescent="0.25">
      <c r="A28" s="186" t="s">
        <v>40</v>
      </c>
      <c r="B28" s="166"/>
      <c r="C28" s="187"/>
      <c r="D28" s="188"/>
      <c r="E28" s="188" t="s">
        <v>6</v>
      </c>
      <c r="F28" s="188"/>
      <c r="G28" s="188" t="s">
        <v>6</v>
      </c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9"/>
      <c r="DL28" s="164">
        <f t="shared" si="1"/>
        <v>10</v>
      </c>
      <c r="DM28" s="164">
        <f t="shared" si="1"/>
        <v>10</v>
      </c>
    </row>
    <row r="29" spans="1:117" ht="11.45" hidden="1" customHeight="1" x14ac:dyDescent="0.25">
      <c r="A29" s="157" t="s">
        <v>41</v>
      </c>
      <c r="B29" s="166"/>
      <c r="C29" s="174">
        <v>0</v>
      </c>
      <c r="D29" s="175">
        <v>0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75">
        <v>0</v>
      </c>
      <c r="O29" s="175">
        <v>0</v>
      </c>
      <c r="P29" s="175">
        <v>0</v>
      </c>
      <c r="Q29" s="175">
        <v>0</v>
      </c>
      <c r="R29" s="175">
        <v>0</v>
      </c>
      <c r="S29" s="175">
        <v>0</v>
      </c>
      <c r="T29" s="176">
        <v>0</v>
      </c>
    </row>
    <row r="30" spans="1:117" ht="12.75" hidden="1" customHeight="1" x14ac:dyDescent="0.25">
      <c r="A30" s="157" t="s">
        <v>42</v>
      </c>
      <c r="B30" s="166"/>
      <c r="C30" s="177">
        <v>0</v>
      </c>
      <c r="D30" s="178">
        <v>0</v>
      </c>
      <c r="E30" s="178">
        <v>0</v>
      </c>
      <c r="F30" s="178">
        <v>0</v>
      </c>
      <c r="G30" s="178">
        <v>0</v>
      </c>
      <c r="H30" s="178">
        <v>0</v>
      </c>
      <c r="I30" s="178">
        <v>0</v>
      </c>
      <c r="J30" s="178">
        <v>0</v>
      </c>
      <c r="K30" s="178">
        <v>0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>
        <v>0</v>
      </c>
      <c r="R30" s="178">
        <v>0</v>
      </c>
      <c r="S30" s="178">
        <v>0</v>
      </c>
      <c r="T30" s="179">
        <v>0</v>
      </c>
    </row>
    <row r="31" spans="1:117" ht="12" hidden="1" customHeight="1" x14ac:dyDescent="0.25">
      <c r="A31" s="157" t="s">
        <v>43</v>
      </c>
      <c r="B31" s="166"/>
      <c r="C31" s="180">
        <v>0</v>
      </c>
      <c r="D31" s="181">
        <v>0</v>
      </c>
      <c r="E31" s="181">
        <v>0</v>
      </c>
      <c r="F31" s="181">
        <v>0</v>
      </c>
      <c r="G31" s="181">
        <v>0</v>
      </c>
      <c r="H31" s="181"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81">
        <v>0</v>
      </c>
      <c r="Q31" s="181">
        <v>0</v>
      </c>
      <c r="R31" s="181">
        <v>0</v>
      </c>
      <c r="S31" s="181">
        <v>0</v>
      </c>
      <c r="T31" s="182">
        <v>0</v>
      </c>
    </row>
    <row r="32" spans="1:117" ht="2.25" hidden="1" customHeight="1" x14ac:dyDescent="0.25">
      <c r="A32" s="157"/>
      <c r="B32" s="166"/>
      <c r="C32" s="200"/>
      <c r="D32" s="201"/>
      <c r="E32" s="201" t="s">
        <v>6</v>
      </c>
      <c r="F32" s="201"/>
      <c r="G32" s="201" t="s">
        <v>6</v>
      </c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2"/>
    </row>
    <row r="33" spans="1:20" ht="14.25" hidden="1" customHeight="1" x14ac:dyDescent="0.25">
      <c r="A33" s="157" t="s">
        <v>44</v>
      </c>
      <c r="B33" s="166"/>
      <c r="C33" s="177">
        <v>0</v>
      </c>
      <c r="D33" s="178">
        <v>0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8">
        <v>0</v>
      </c>
      <c r="N33" s="178">
        <v>0</v>
      </c>
      <c r="O33" s="178">
        <v>0</v>
      </c>
      <c r="P33" s="178">
        <v>0</v>
      </c>
      <c r="Q33" s="178">
        <v>0</v>
      </c>
      <c r="R33" s="178">
        <v>0</v>
      </c>
      <c r="S33" s="178">
        <v>0</v>
      </c>
      <c r="T33" s="179">
        <v>0</v>
      </c>
    </row>
    <row r="34" spans="1:20" ht="12" hidden="1" customHeight="1" thickBot="1" x14ac:dyDescent="0.3">
      <c r="A34" s="157" t="s">
        <v>45</v>
      </c>
      <c r="B34" s="166"/>
      <c r="C34" s="183">
        <v>0</v>
      </c>
      <c r="D34" s="184">
        <v>0</v>
      </c>
      <c r="E34" s="184">
        <v>0</v>
      </c>
      <c r="F34" s="184">
        <v>0</v>
      </c>
      <c r="G34" s="184">
        <v>0</v>
      </c>
      <c r="H34" s="184">
        <v>0</v>
      </c>
      <c r="I34" s="184">
        <v>0</v>
      </c>
      <c r="J34" s="184">
        <v>0</v>
      </c>
      <c r="K34" s="184">
        <v>0</v>
      </c>
      <c r="L34" s="184">
        <v>0</v>
      </c>
      <c r="M34" s="184">
        <v>0</v>
      </c>
      <c r="N34" s="184">
        <v>0</v>
      </c>
      <c r="O34" s="184">
        <v>0</v>
      </c>
      <c r="P34" s="184">
        <v>0</v>
      </c>
      <c r="Q34" s="184">
        <v>0</v>
      </c>
      <c r="R34" s="184">
        <v>0</v>
      </c>
      <c r="S34" s="184">
        <v>0</v>
      </c>
      <c r="T34" s="185">
        <v>0</v>
      </c>
    </row>
    <row r="35" spans="1:20" ht="12.75" hidden="1" customHeight="1" x14ac:dyDescent="0.25">
      <c r="A35" s="186" t="s">
        <v>46</v>
      </c>
      <c r="B35" s="166"/>
      <c r="C35" s="200"/>
      <c r="D35" s="201"/>
      <c r="E35" s="201" t="s">
        <v>6</v>
      </c>
      <c r="F35" s="201"/>
      <c r="G35" s="201" t="s">
        <v>6</v>
      </c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2"/>
    </row>
    <row r="36" spans="1:20" ht="12" hidden="1" customHeight="1" x14ac:dyDescent="0.25">
      <c r="A36" s="157" t="s">
        <v>41</v>
      </c>
      <c r="B36" s="166"/>
      <c r="C36" s="174">
        <v>0</v>
      </c>
      <c r="D36" s="175">
        <v>0</v>
      </c>
      <c r="E36" s="175">
        <v>0</v>
      </c>
      <c r="F36" s="175">
        <v>0</v>
      </c>
      <c r="G36" s="175">
        <v>0</v>
      </c>
      <c r="H36" s="175">
        <v>0</v>
      </c>
      <c r="I36" s="175">
        <v>0</v>
      </c>
      <c r="J36" s="175">
        <v>0</v>
      </c>
      <c r="K36" s="175">
        <v>0</v>
      </c>
      <c r="L36" s="175">
        <v>0</v>
      </c>
      <c r="M36" s="175"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v>0</v>
      </c>
      <c r="S36" s="175">
        <v>0</v>
      </c>
      <c r="T36" s="176">
        <v>0</v>
      </c>
    </row>
    <row r="37" spans="1:20" ht="13.5" hidden="1" x14ac:dyDescent="0.25">
      <c r="A37" s="157" t="s">
        <v>42</v>
      </c>
      <c r="B37" s="166"/>
      <c r="C37" s="177">
        <v>0</v>
      </c>
      <c r="D37" s="178">
        <v>0</v>
      </c>
      <c r="E37" s="178">
        <v>0</v>
      </c>
      <c r="F37" s="178">
        <v>0</v>
      </c>
      <c r="G37" s="178">
        <v>0</v>
      </c>
      <c r="H37" s="178">
        <v>0</v>
      </c>
      <c r="I37" s="178">
        <v>0</v>
      </c>
      <c r="J37" s="178">
        <v>0</v>
      </c>
      <c r="K37" s="178">
        <v>0</v>
      </c>
      <c r="L37" s="178">
        <v>0</v>
      </c>
      <c r="M37" s="178">
        <v>0</v>
      </c>
      <c r="N37" s="178">
        <v>0</v>
      </c>
      <c r="O37" s="178">
        <v>0</v>
      </c>
      <c r="P37" s="178">
        <v>0</v>
      </c>
      <c r="Q37" s="178">
        <v>0</v>
      </c>
      <c r="R37" s="178">
        <v>0</v>
      </c>
      <c r="S37" s="178">
        <v>0</v>
      </c>
      <c r="T37" s="179">
        <v>0</v>
      </c>
    </row>
    <row r="38" spans="1:20" ht="12" hidden="1" customHeight="1" x14ac:dyDescent="0.25">
      <c r="A38" s="157" t="s">
        <v>43</v>
      </c>
      <c r="B38" s="166"/>
      <c r="C38" s="180">
        <v>0</v>
      </c>
      <c r="D38" s="181">
        <v>0</v>
      </c>
      <c r="E38" s="181">
        <v>0</v>
      </c>
      <c r="F38" s="181">
        <v>0</v>
      </c>
      <c r="G38" s="181">
        <v>0</v>
      </c>
      <c r="H38" s="181">
        <v>0</v>
      </c>
      <c r="I38" s="181">
        <v>0</v>
      </c>
      <c r="J38" s="181">
        <v>0</v>
      </c>
      <c r="K38" s="181">
        <v>0</v>
      </c>
      <c r="L38" s="181">
        <v>0</v>
      </c>
      <c r="M38" s="181">
        <v>0</v>
      </c>
      <c r="N38" s="181">
        <v>0</v>
      </c>
      <c r="O38" s="181">
        <v>0</v>
      </c>
      <c r="P38" s="181">
        <v>0</v>
      </c>
      <c r="Q38" s="181">
        <v>0</v>
      </c>
      <c r="R38" s="181">
        <v>0</v>
      </c>
      <c r="S38" s="181">
        <v>0</v>
      </c>
      <c r="T38" s="182">
        <v>0</v>
      </c>
    </row>
    <row r="39" spans="1:20" ht="12" hidden="1" customHeight="1" x14ac:dyDescent="0.25">
      <c r="A39" s="186" t="s">
        <v>141</v>
      </c>
      <c r="B39" s="166"/>
      <c r="C39" s="200"/>
      <c r="D39" s="201"/>
      <c r="E39" s="201" t="s">
        <v>6</v>
      </c>
      <c r="F39" s="201"/>
      <c r="G39" s="201" t="s">
        <v>6</v>
      </c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2"/>
    </row>
    <row r="40" spans="1:20" ht="12" hidden="1" customHeight="1" x14ac:dyDescent="0.25">
      <c r="A40" s="157" t="s">
        <v>44</v>
      </c>
      <c r="B40" s="166"/>
      <c r="C40" s="177">
        <v>0</v>
      </c>
      <c r="D40" s="178">
        <v>0</v>
      </c>
      <c r="E40" s="178">
        <v>0</v>
      </c>
      <c r="F40" s="178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0</v>
      </c>
      <c r="L40" s="178">
        <v>0</v>
      </c>
      <c r="M40" s="178">
        <v>0</v>
      </c>
      <c r="N40" s="178">
        <v>0</v>
      </c>
      <c r="O40" s="178">
        <v>0</v>
      </c>
      <c r="P40" s="178">
        <v>0</v>
      </c>
      <c r="Q40" s="178">
        <v>0</v>
      </c>
      <c r="R40" s="178">
        <v>0</v>
      </c>
      <c r="S40" s="178">
        <v>0</v>
      </c>
      <c r="T40" s="179">
        <v>0</v>
      </c>
    </row>
    <row r="41" spans="1:20" ht="12.75" hidden="1" customHeight="1" thickBot="1" x14ac:dyDescent="0.3">
      <c r="A41" s="157" t="s">
        <v>45</v>
      </c>
      <c r="B41" s="166"/>
      <c r="C41" s="183">
        <v>0</v>
      </c>
      <c r="D41" s="184">
        <v>0</v>
      </c>
      <c r="E41" s="184">
        <v>0</v>
      </c>
      <c r="F41" s="184">
        <v>0</v>
      </c>
      <c r="G41" s="184">
        <v>0</v>
      </c>
      <c r="H41" s="184">
        <v>0</v>
      </c>
      <c r="I41" s="184">
        <v>0</v>
      </c>
      <c r="J41" s="184">
        <v>0</v>
      </c>
      <c r="K41" s="184">
        <v>0</v>
      </c>
      <c r="L41" s="184">
        <v>0</v>
      </c>
      <c r="M41" s="184">
        <v>0</v>
      </c>
      <c r="N41" s="184">
        <v>0</v>
      </c>
      <c r="O41" s="184">
        <v>0</v>
      </c>
      <c r="P41" s="184">
        <v>0</v>
      </c>
      <c r="Q41" s="184">
        <v>0</v>
      </c>
      <c r="R41" s="184">
        <v>0</v>
      </c>
      <c r="S41" s="184">
        <v>0</v>
      </c>
      <c r="T41" s="185">
        <v>0</v>
      </c>
    </row>
    <row r="42" spans="1:20" ht="2.25" customHeight="1" x14ac:dyDescent="0.25">
      <c r="A42" s="157"/>
      <c r="B42" s="166"/>
      <c r="C42" s="197"/>
      <c r="D42" s="198"/>
      <c r="E42" s="198" t="s">
        <v>6</v>
      </c>
      <c r="F42" s="198"/>
      <c r="G42" s="198" t="s">
        <v>6</v>
      </c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9"/>
    </row>
    <row r="43" spans="1:20" ht="12" customHeight="1" x14ac:dyDescent="0.25">
      <c r="A43" s="157" t="s">
        <v>73</v>
      </c>
      <c r="B43" s="166"/>
      <c r="C43" s="203">
        <v>0</v>
      </c>
      <c r="D43" s="204">
        <v>8223087</v>
      </c>
      <c r="E43" s="204">
        <v>5138944</v>
      </c>
      <c r="F43" s="204">
        <v>10750133</v>
      </c>
      <c r="G43" s="204">
        <v>7644291</v>
      </c>
      <c r="H43" s="204">
        <v>2065948.5600000005</v>
      </c>
      <c r="I43" s="204">
        <v>10892584</v>
      </c>
      <c r="J43" s="204">
        <v>1797003.2000000002</v>
      </c>
      <c r="K43" s="204">
        <v>0</v>
      </c>
      <c r="L43" s="204">
        <v>224609</v>
      </c>
      <c r="M43" s="204">
        <v>1759205</v>
      </c>
      <c r="N43" s="204">
        <v>727390</v>
      </c>
      <c r="O43" s="204">
        <v>0</v>
      </c>
      <c r="P43" s="204">
        <v>996167</v>
      </c>
      <c r="Q43" s="204">
        <v>597665</v>
      </c>
      <c r="R43" s="204">
        <v>0</v>
      </c>
      <c r="S43" s="204">
        <v>8791</v>
      </c>
      <c r="T43" s="205">
        <v>132772</v>
      </c>
    </row>
    <row r="44" spans="1:20" ht="12" customHeight="1" x14ac:dyDescent="0.25">
      <c r="A44" s="157" t="s">
        <v>74</v>
      </c>
      <c r="B44" s="166"/>
      <c r="C44" s="206">
        <v>0</v>
      </c>
      <c r="D44" s="207">
        <v>15782145</v>
      </c>
      <c r="E44" s="207">
        <v>10390345</v>
      </c>
      <c r="F44" s="207">
        <v>21703500</v>
      </c>
      <c r="G44" s="207">
        <v>15411150</v>
      </c>
      <c r="H44" s="207">
        <v>4234039.28</v>
      </c>
      <c r="I44" s="207">
        <v>21864023</v>
      </c>
      <c r="J44" s="207">
        <v>3655784.2</v>
      </c>
      <c r="K44" s="207">
        <v>0</v>
      </c>
      <c r="L44" s="207">
        <v>448202</v>
      </c>
      <c r="M44" s="207">
        <v>3615441</v>
      </c>
      <c r="N44" s="207">
        <v>1468204</v>
      </c>
      <c r="O44" s="207">
        <v>0</v>
      </c>
      <c r="P44" s="207">
        <v>2008812</v>
      </c>
      <c r="Q44" s="207">
        <v>1185771</v>
      </c>
      <c r="R44" s="207">
        <v>0</v>
      </c>
      <c r="S44" s="207">
        <v>17930</v>
      </c>
      <c r="T44" s="208">
        <v>283163</v>
      </c>
    </row>
    <row r="45" spans="1:20" ht="12" hidden="1" customHeight="1" x14ac:dyDescent="0.25">
      <c r="A45" s="157" t="s">
        <v>71</v>
      </c>
      <c r="B45" s="166"/>
      <c r="C45" s="203">
        <v>0</v>
      </c>
      <c r="D45" s="204">
        <v>4262528</v>
      </c>
      <c r="E45" s="204">
        <v>0</v>
      </c>
      <c r="F45" s="204">
        <v>5564918</v>
      </c>
      <c r="G45" s="204">
        <v>0</v>
      </c>
      <c r="H45" s="204">
        <v>902629.2145</v>
      </c>
      <c r="I45" s="204">
        <v>6869940</v>
      </c>
      <c r="J45" s="204">
        <v>776306</v>
      </c>
      <c r="K45" s="204">
        <v>0</v>
      </c>
      <c r="L45" s="204">
        <v>122749</v>
      </c>
      <c r="M45" s="204">
        <v>926835</v>
      </c>
      <c r="N45" s="204">
        <v>375757</v>
      </c>
      <c r="O45" s="204">
        <v>0</v>
      </c>
      <c r="P45" s="204">
        <v>571062</v>
      </c>
      <c r="Q45" s="204">
        <v>254134</v>
      </c>
      <c r="R45" s="204">
        <v>0</v>
      </c>
      <c r="S45" s="204">
        <v>879</v>
      </c>
      <c r="T45" s="205">
        <v>35981</v>
      </c>
    </row>
    <row r="46" spans="1:20" ht="12" hidden="1" customHeight="1" x14ac:dyDescent="0.25">
      <c r="A46" s="157" t="s">
        <v>72</v>
      </c>
      <c r="B46" s="166"/>
      <c r="C46" s="206">
        <v>0</v>
      </c>
      <c r="D46" s="207">
        <v>8304246</v>
      </c>
      <c r="E46" s="207">
        <v>0</v>
      </c>
      <c r="F46" s="207">
        <v>11094020</v>
      </c>
      <c r="G46" s="207">
        <v>0</v>
      </c>
      <c r="H46" s="207">
        <v>1865091.52425</v>
      </c>
      <c r="I46" s="207">
        <v>13549282</v>
      </c>
      <c r="J46" s="207">
        <v>1585525</v>
      </c>
      <c r="K46" s="207">
        <v>0</v>
      </c>
      <c r="L46" s="207">
        <v>247750</v>
      </c>
      <c r="M46" s="207">
        <v>1779322</v>
      </c>
      <c r="N46" s="207">
        <v>644482</v>
      </c>
      <c r="O46" s="207">
        <v>0</v>
      </c>
      <c r="P46" s="207">
        <v>890477</v>
      </c>
      <c r="Q46" s="207">
        <v>541404</v>
      </c>
      <c r="R46" s="207">
        <v>0</v>
      </c>
      <c r="S46" s="207">
        <v>9131</v>
      </c>
      <c r="T46" s="208">
        <v>56923</v>
      </c>
    </row>
    <row r="47" spans="1:20" ht="12" hidden="1" customHeight="1" x14ac:dyDescent="0.25">
      <c r="A47" s="157"/>
      <c r="B47" s="166"/>
      <c r="C47" s="203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5"/>
    </row>
    <row r="48" spans="1:20" ht="12" hidden="1" customHeight="1" x14ac:dyDescent="0.25">
      <c r="A48" s="157"/>
      <c r="B48" s="166"/>
      <c r="C48" s="206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8"/>
    </row>
    <row r="49" spans="1:20" ht="12" hidden="1" customHeight="1" x14ac:dyDescent="0.25">
      <c r="A49" s="157"/>
      <c r="B49" s="166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5"/>
    </row>
    <row r="50" spans="1:20" ht="12" hidden="1" customHeight="1" x14ac:dyDescent="0.25">
      <c r="A50" s="157"/>
      <c r="B50" s="166"/>
      <c r="C50" s="206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8"/>
    </row>
    <row r="51" spans="1:20" ht="12" hidden="1" customHeight="1" x14ac:dyDescent="0.25">
      <c r="A51" s="157"/>
      <c r="B51" s="166"/>
      <c r="C51" s="203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5"/>
    </row>
    <row r="52" spans="1:20" ht="12" hidden="1" customHeight="1" x14ac:dyDescent="0.25">
      <c r="A52" s="157"/>
      <c r="B52" s="166"/>
      <c r="C52" s="209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1"/>
    </row>
    <row r="53" spans="1:20" ht="0.75" hidden="1" customHeight="1" x14ac:dyDescent="0.25">
      <c r="A53" s="157"/>
      <c r="B53" s="166"/>
      <c r="C53" s="212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4"/>
    </row>
    <row r="54" spans="1:20" ht="12" hidden="1" customHeight="1" x14ac:dyDescent="0.25">
      <c r="A54" s="157"/>
      <c r="B54" s="166"/>
      <c r="C54" s="212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4"/>
    </row>
    <row r="55" spans="1:20" ht="12" hidden="1" customHeight="1" x14ac:dyDescent="0.25">
      <c r="A55" s="157"/>
      <c r="B55" s="166"/>
      <c r="C55" s="215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7"/>
    </row>
    <row r="56" spans="1:20" ht="12" hidden="1" customHeight="1" x14ac:dyDescent="0.25">
      <c r="A56" s="157"/>
      <c r="B56" s="166"/>
      <c r="C56" s="206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8"/>
    </row>
    <row r="57" spans="1:20" ht="12" hidden="1" customHeight="1" x14ac:dyDescent="0.25">
      <c r="A57" s="157"/>
      <c r="B57" s="166"/>
      <c r="C57" s="218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20"/>
    </row>
    <row r="58" spans="1:20" ht="12" hidden="1" customHeight="1" x14ac:dyDescent="0.25">
      <c r="A58" s="157"/>
      <c r="B58" s="166"/>
      <c r="C58" s="218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20"/>
    </row>
    <row r="59" spans="1:20" ht="12" hidden="1" customHeight="1" x14ac:dyDescent="0.25">
      <c r="A59" s="157"/>
      <c r="B59" s="166"/>
      <c r="C59" s="218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20"/>
    </row>
    <row r="60" spans="1:20" ht="12" hidden="1" customHeight="1" x14ac:dyDescent="0.25">
      <c r="A60" s="157"/>
      <c r="B60" s="166"/>
      <c r="C60" s="218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20"/>
    </row>
    <row r="61" spans="1:20" ht="12" hidden="1" customHeight="1" x14ac:dyDescent="0.25">
      <c r="A61" s="157"/>
      <c r="B61" s="166"/>
      <c r="C61" s="215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7"/>
    </row>
    <row r="62" spans="1:20" ht="12" hidden="1" customHeight="1" x14ac:dyDescent="0.25">
      <c r="A62" s="157"/>
      <c r="B62" s="166"/>
      <c r="C62" s="209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1"/>
    </row>
    <row r="63" spans="1:20" ht="12" customHeight="1" x14ac:dyDescent="0.25">
      <c r="A63" s="157" t="s">
        <v>68</v>
      </c>
      <c r="B63" s="166"/>
      <c r="C63" s="203">
        <v>0</v>
      </c>
      <c r="D63" s="204">
        <v>8223087</v>
      </c>
      <c r="E63" s="204">
        <v>5138944</v>
      </c>
      <c r="F63" s="204">
        <v>10750133</v>
      </c>
      <c r="G63" s="204">
        <v>7644291</v>
      </c>
      <c r="H63" s="204">
        <v>2065948.5600000005</v>
      </c>
      <c r="I63" s="204">
        <v>10892584</v>
      </c>
      <c r="J63" s="204">
        <v>1797003.2000000002</v>
      </c>
      <c r="K63" s="204">
        <v>0</v>
      </c>
      <c r="L63" s="204">
        <v>224609</v>
      </c>
      <c r="M63" s="204">
        <v>1759205</v>
      </c>
      <c r="N63" s="204">
        <v>727390</v>
      </c>
      <c r="O63" s="204">
        <v>0</v>
      </c>
      <c r="P63" s="204">
        <v>996167</v>
      </c>
      <c r="Q63" s="204">
        <v>597665</v>
      </c>
      <c r="R63" s="204">
        <v>0</v>
      </c>
      <c r="S63" s="204">
        <v>8791</v>
      </c>
      <c r="T63" s="205">
        <v>132772</v>
      </c>
    </row>
    <row r="64" spans="1:20" ht="12" customHeight="1" thickBot="1" x14ac:dyDescent="0.3">
      <c r="A64" s="157" t="s">
        <v>69</v>
      </c>
      <c r="B64" s="166"/>
      <c r="C64" s="221">
        <v>0</v>
      </c>
      <c r="D64" s="222">
        <v>15782145</v>
      </c>
      <c r="E64" s="222">
        <v>10390345</v>
      </c>
      <c r="F64" s="222">
        <v>21703500</v>
      </c>
      <c r="G64" s="222">
        <v>15411150</v>
      </c>
      <c r="H64" s="222">
        <v>4234039.28</v>
      </c>
      <c r="I64" s="222">
        <v>21864023</v>
      </c>
      <c r="J64" s="222">
        <v>3655784.2</v>
      </c>
      <c r="K64" s="222">
        <v>0</v>
      </c>
      <c r="L64" s="222">
        <v>448202</v>
      </c>
      <c r="M64" s="222">
        <v>3615441</v>
      </c>
      <c r="N64" s="222">
        <v>1468204</v>
      </c>
      <c r="O64" s="222">
        <v>0</v>
      </c>
      <c r="P64" s="222">
        <v>2008812</v>
      </c>
      <c r="Q64" s="222">
        <v>1185771</v>
      </c>
      <c r="R64" s="222">
        <v>0</v>
      </c>
      <c r="S64" s="222">
        <v>17930</v>
      </c>
      <c r="T64" s="223">
        <v>283163</v>
      </c>
    </row>
    <row r="65" spans="1:20" ht="14.25" hidden="1" thickTop="1" x14ac:dyDescent="0.25">
      <c r="A65" s="157"/>
      <c r="B65" s="166"/>
      <c r="C65" s="224"/>
      <c r="D65" s="225"/>
      <c r="E65" s="226" t="s">
        <v>6</v>
      </c>
      <c r="F65" s="225"/>
      <c r="G65" s="225" t="s">
        <v>6</v>
      </c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7"/>
    </row>
    <row r="66" spans="1:20" ht="14.25" hidden="1" thickTop="1" x14ac:dyDescent="0.25">
      <c r="A66" s="157"/>
      <c r="B66" s="166"/>
      <c r="C66" s="228"/>
      <c r="D66" s="229"/>
      <c r="E66" s="230"/>
      <c r="F66" s="229"/>
      <c r="G66" s="230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2"/>
    </row>
    <row r="67" spans="1:20" ht="14.25" hidden="1" thickTop="1" x14ac:dyDescent="0.25">
      <c r="A67" s="157"/>
      <c r="B67" s="166"/>
      <c r="C67" s="228"/>
      <c r="D67" s="229"/>
      <c r="E67" s="230"/>
      <c r="F67" s="229"/>
      <c r="G67" s="230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2"/>
    </row>
    <row r="68" spans="1:20" ht="14.25" hidden="1" thickTop="1" x14ac:dyDescent="0.25">
      <c r="A68" s="157"/>
      <c r="B68" s="166"/>
      <c r="C68" s="233"/>
      <c r="D68" s="229"/>
      <c r="E68" s="230"/>
      <c r="F68" s="229"/>
      <c r="G68" s="230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5"/>
    </row>
    <row r="69" spans="1:20" ht="14.25" thickTop="1" x14ac:dyDescent="0.25">
      <c r="A69" s="186" t="s">
        <v>142</v>
      </c>
      <c r="B69" s="166"/>
      <c r="C69" s="224"/>
      <c r="D69" s="225"/>
      <c r="E69" s="225" t="s">
        <v>6</v>
      </c>
      <c r="F69" s="225"/>
      <c r="G69" s="225" t="s">
        <v>6</v>
      </c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7"/>
    </row>
    <row r="70" spans="1:20" ht="13.5" x14ac:dyDescent="0.25">
      <c r="A70" s="157" t="s">
        <v>75</v>
      </c>
      <c r="B70" s="166"/>
      <c r="C70" s="236">
        <v>0</v>
      </c>
      <c r="D70" s="237">
        <v>20.655203147330894</v>
      </c>
      <c r="E70" s="237">
        <v>18.084916218620059</v>
      </c>
      <c r="F70" s="237">
        <v>13.498821686931329</v>
      </c>
      <c r="G70" s="237">
        <v>12.446213112370984</v>
      </c>
      <c r="H70" s="237">
        <v>0.73564434479959528</v>
      </c>
      <c r="I70" s="237">
        <v>14.22350010668915</v>
      </c>
      <c r="J70" s="237">
        <v>12.349620976677567</v>
      </c>
      <c r="K70" s="237">
        <v>0</v>
      </c>
      <c r="L70" s="237">
        <v>0.50045556662215218</v>
      </c>
      <c r="M70" s="237">
        <v>8.7825686669371166</v>
      </c>
      <c r="N70" s="237">
        <v>10.688107856269291</v>
      </c>
      <c r="O70" s="237">
        <v>0</v>
      </c>
      <c r="P70" s="237">
        <v>9.5076390072130401</v>
      </c>
      <c r="Q70" s="237">
        <v>9.1373408747649716</v>
      </c>
      <c r="R70" s="237">
        <v>0</v>
      </c>
      <c r="S70" s="237">
        <v>16.6635687732342</v>
      </c>
      <c r="T70" s="238">
        <v>8.7715445139706336</v>
      </c>
    </row>
    <row r="71" spans="1:20" ht="12" customHeight="1" x14ac:dyDescent="0.25">
      <c r="A71" s="157" t="s">
        <v>76</v>
      </c>
      <c r="B71" s="166"/>
      <c r="C71" s="239">
        <v>0</v>
      </c>
      <c r="D71" s="240">
        <v>0</v>
      </c>
      <c r="E71" s="240">
        <v>0</v>
      </c>
      <c r="F71" s="240">
        <v>0</v>
      </c>
      <c r="G71" s="240">
        <v>0</v>
      </c>
      <c r="H71" s="240">
        <v>0</v>
      </c>
      <c r="I71" s="240">
        <v>0</v>
      </c>
      <c r="J71" s="240">
        <v>0</v>
      </c>
      <c r="K71" s="240">
        <v>0</v>
      </c>
      <c r="L71" s="240">
        <v>0</v>
      </c>
      <c r="M71" s="240">
        <v>0</v>
      </c>
      <c r="N71" s="240">
        <v>0</v>
      </c>
      <c r="O71" s="240">
        <v>0</v>
      </c>
      <c r="P71" s="240">
        <v>0</v>
      </c>
      <c r="Q71" s="240">
        <v>0</v>
      </c>
      <c r="R71" s="240">
        <v>0</v>
      </c>
      <c r="S71" s="240">
        <v>0</v>
      </c>
      <c r="T71" s="241">
        <v>0</v>
      </c>
    </row>
    <row r="72" spans="1:20" ht="13.5" x14ac:dyDescent="0.25">
      <c r="A72" s="157" t="s">
        <v>77</v>
      </c>
      <c r="B72" s="166"/>
      <c r="C72" s="239">
        <v>0</v>
      </c>
      <c r="D72" s="240">
        <v>0</v>
      </c>
      <c r="E72" s="240">
        <v>0</v>
      </c>
      <c r="F72" s="240">
        <v>0</v>
      </c>
      <c r="G72" s="240">
        <v>0</v>
      </c>
      <c r="H72" s="240">
        <v>0</v>
      </c>
      <c r="I72" s="240">
        <v>0</v>
      </c>
      <c r="J72" s="240">
        <v>0</v>
      </c>
      <c r="K72" s="240">
        <v>0</v>
      </c>
      <c r="L72" s="240">
        <v>0</v>
      </c>
      <c r="M72" s="240">
        <v>0</v>
      </c>
      <c r="N72" s="240">
        <v>0</v>
      </c>
      <c r="O72" s="240">
        <v>0</v>
      </c>
      <c r="P72" s="240">
        <v>0</v>
      </c>
      <c r="Q72" s="240">
        <v>0</v>
      </c>
      <c r="R72" s="240">
        <v>0</v>
      </c>
      <c r="S72" s="240">
        <v>0</v>
      </c>
      <c r="T72" s="241">
        <v>0</v>
      </c>
    </row>
    <row r="73" spans="1:20" ht="13.5" x14ac:dyDescent="0.25">
      <c r="A73" s="157" t="s">
        <v>78</v>
      </c>
      <c r="B73" s="166"/>
      <c r="C73" s="239">
        <v>0</v>
      </c>
      <c r="D73" s="240">
        <v>20.655203147330894</v>
      </c>
      <c r="E73" s="240">
        <v>18.084916218620059</v>
      </c>
      <c r="F73" s="240">
        <v>13.498821686931329</v>
      </c>
      <c r="G73" s="240">
        <v>12.446213112370984</v>
      </c>
      <c r="H73" s="240">
        <v>0.73564434479959528</v>
      </c>
      <c r="I73" s="240">
        <v>14.22350010668915</v>
      </c>
      <c r="J73" s="240">
        <v>12.349620976677567</v>
      </c>
      <c r="K73" s="240">
        <v>0</v>
      </c>
      <c r="L73" s="240">
        <v>0.50045556662215218</v>
      </c>
      <c r="M73" s="240">
        <v>8.7825686669371166</v>
      </c>
      <c r="N73" s="240">
        <v>10.688107856269291</v>
      </c>
      <c r="O73" s="240">
        <v>0</v>
      </c>
      <c r="P73" s="240">
        <v>9.5076390072130401</v>
      </c>
      <c r="Q73" s="240">
        <v>9.1373408747649716</v>
      </c>
      <c r="R73" s="240">
        <v>0</v>
      </c>
      <c r="S73" s="240">
        <v>16.6635687732342</v>
      </c>
      <c r="T73" s="241">
        <v>8.7715445139706336</v>
      </c>
    </row>
    <row r="74" spans="1:20" ht="13.5" customHeight="1" x14ac:dyDescent="0.25">
      <c r="A74" s="157" t="s">
        <v>79</v>
      </c>
      <c r="B74" s="166"/>
      <c r="C74" s="228">
        <v>0</v>
      </c>
      <c r="D74" s="231">
        <v>0</v>
      </c>
      <c r="E74" s="231">
        <v>0</v>
      </c>
      <c r="F74" s="231">
        <v>0</v>
      </c>
      <c r="G74" s="231">
        <v>0</v>
      </c>
      <c r="H74" s="231">
        <v>0</v>
      </c>
      <c r="I74" s="231">
        <v>0</v>
      </c>
      <c r="J74" s="231">
        <v>0</v>
      </c>
      <c r="K74" s="231">
        <v>0</v>
      </c>
      <c r="L74" s="231">
        <v>0</v>
      </c>
      <c r="M74" s="231">
        <v>0</v>
      </c>
      <c r="N74" s="231">
        <v>0</v>
      </c>
      <c r="O74" s="231">
        <v>0</v>
      </c>
      <c r="P74" s="231">
        <v>0</v>
      </c>
      <c r="Q74" s="231">
        <v>0</v>
      </c>
      <c r="R74" s="231">
        <v>0</v>
      </c>
      <c r="S74" s="231">
        <v>0</v>
      </c>
      <c r="T74" s="232">
        <v>0</v>
      </c>
    </row>
    <row r="75" spans="1:20" ht="12" customHeight="1" x14ac:dyDescent="0.25">
      <c r="A75" s="157" t="s">
        <v>80</v>
      </c>
      <c r="B75" s="166"/>
      <c r="C75" s="233">
        <v>2.6075481989414677</v>
      </c>
      <c r="D75" s="234">
        <v>20.655203147330894</v>
      </c>
      <c r="E75" s="234">
        <v>18.084916218620059</v>
      </c>
      <c r="F75" s="234">
        <v>13.457418085628436</v>
      </c>
      <c r="G75" s="234">
        <v>12.40407681995122</v>
      </c>
      <c r="H75" s="234">
        <v>3.0247689483128641</v>
      </c>
      <c r="I75" s="234">
        <v>14.22350010668915</v>
      </c>
      <c r="J75" s="234">
        <v>12.382055171202335</v>
      </c>
      <c r="K75" s="234">
        <v>11.795635763804198</v>
      </c>
      <c r="L75" s="234">
        <v>13.645707624488045</v>
      </c>
      <c r="M75" s="234">
        <v>8.7783783258554973</v>
      </c>
      <c r="N75" s="234">
        <v>10.688107856269291</v>
      </c>
      <c r="O75" s="234">
        <v>0.86621523146828983</v>
      </c>
      <c r="P75" s="234">
        <v>9.4746738986387982</v>
      </c>
      <c r="Q75" s="234">
        <v>9.1373408747649716</v>
      </c>
      <c r="R75" s="234">
        <v>0</v>
      </c>
      <c r="S75" s="234">
        <v>16.6635687732342</v>
      </c>
      <c r="T75" s="235">
        <v>8.6890836998946774</v>
      </c>
    </row>
    <row r="76" spans="1:20" ht="12.75" customHeight="1" x14ac:dyDescent="0.25">
      <c r="A76" s="157" t="s">
        <v>81</v>
      </c>
      <c r="B76" s="166"/>
      <c r="C76" s="239">
        <v>1.8163139107023372</v>
      </c>
      <c r="D76" s="240">
        <v>10.86835079232956</v>
      </c>
      <c r="E76" s="240">
        <v>8.3440580229787429</v>
      </c>
      <c r="F76" s="240">
        <v>6.9000943521206217</v>
      </c>
      <c r="G76" s="240">
        <v>6.0140249713298122</v>
      </c>
      <c r="H76" s="240">
        <v>2.0103117449464447</v>
      </c>
      <c r="I76" s="240">
        <v>8.8143986114797528</v>
      </c>
      <c r="J76" s="240">
        <v>5.3560691025052023</v>
      </c>
      <c r="K76" s="240">
        <v>10.821945399271286</v>
      </c>
      <c r="L76" s="240">
        <v>8.4870141180989478</v>
      </c>
      <c r="M76" s="240">
        <v>4.3222991733489451</v>
      </c>
      <c r="N76" s="240">
        <v>4.6916457981480404</v>
      </c>
      <c r="O76" s="240">
        <v>0.78242994413728861</v>
      </c>
      <c r="P76" s="240">
        <v>4.2145974139073479</v>
      </c>
      <c r="Q76" s="240">
        <v>4.1719631353450666</v>
      </c>
      <c r="R76" s="240">
        <v>0</v>
      </c>
      <c r="S76" s="240">
        <v>8.4860594795539033</v>
      </c>
      <c r="T76" s="241">
        <v>1.7633046279660491</v>
      </c>
    </row>
    <row r="77" spans="1:20" ht="12.75" customHeight="1" x14ac:dyDescent="0.25">
      <c r="A77" s="157" t="s">
        <v>98</v>
      </c>
      <c r="B77" s="166"/>
      <c r="C77" s="239">
        <v>0.5242056667364825</v>
      </c>
      <c r="D77" s="240">
        <v>5.1152516241839816</v>
      </c>
      <c r="E77" s="240">
        <v>4.5200433048869426</v>
      </c>
      <c r="F77" s="240">
        <v>2.6425603321791731</v>
      </c>
      <c r="G77" s="240">
        <v>2.5084136906204066</v>
      </c>
      <c r="H77" s="240">
        <v>0.62754548577616909</v>
      </c>
      <c r="I77" s="240">
        <v>1.5931305198623971</v>
      </c>
      <c r="J77" s="240">
        <v>4.9690869659216821</v>
      </c>
      <c r="K77" s="240">
        <v>0.94738575814648207</v>
      </c>
      <c r="L77" s="240">
        <v>5.4624659999910676</v>
      </c>
      <c r="M77" s="240">
        <v>1.4600047126154774</v>
      </c>
      <c r="N77" s="240">
        <v>3.3684846543590936</v>
      </c>
      <c r="O77" s="240">
        <v>6.7407990945755142E-2</v>
      </c>
      <c r="P77" s="240">
        <v>4.1833929687056282</v>
      </c>
      <c r="Q77" s="240">
        <v>3.9216471966217674</v>
      </c>
      <c r="R77" s="240">
        <v>0</v>
      </c>
      <c r="S77" s="240">
        <v>8.6923791821561345</v>
      </c>
      <c r="T77" s="241">
        <v>4.6560622018462299</v>
      </c>
    </row>
    <row r="78" spans="1:20" ht="12" customHeight="1" x14ac:dyDescent="0.25">
      <c r="A78" s="157" t="s">
        <v>48</v>
      </c>
      <c r="B78" s="166"/>
      <c r="C78" s="242">
        <v>2.3405195774388199</v>
      </c>
      <c r="D78" s="243">
        <v>15.983602416513541</v>
      </c>
      <c r="E78" s="243">
        <v>12.864101327865685</v>
      </c>
      <c r="F78" s="243">
        <v>9.5426546842997944</v>
      </c>
      <c r="G78" s="243">
        <v>8.5224386619502184</v>
      </c>
      <c r="H78" s="243">
        <v>2.6378572307226138</v>
      </c>
      <c r="I78" s="243">
        <v>10.40752913134215</v>
      </c>
      <c r="J78" s="243">
        <v>10.325156068426883</v>
      </c>
      <c r="K78" s="243">
        <v>11.769331157417769</v>
      </c>
      <c r="L78" s="243">
        <v>13.949480118090015</v>
      </c>
      <c r="M78" s="243">
        <v>5.7823038859644225</v>
      </c>
      <c r="N78" s="243">
        <v>8.0601304525071349</v>
      </c>
      <c r="O78" s="243">
        <v>0.84983793508304384</v>
      </c>
      <c r="P78" s="243">
        <v>8.397990382612976</v>
      </c>
      <c r="Q78" s="243">
        <v>8.0936103319668344</v>
      </c>
      <c r="R78" s="243">
        <v>0</v>
      </c>
      <c r="S78" s="243">
        <v>17.178438661710036</v>
      </c>
      <c r="T78" s="244">
        <v>6.4193668298122795</v>
      </c>
    </row>
    <row r="79" spans="1:20" ht="12.75" customHeight="1" x14ac:dyDescent="0.25">
      <c r="A79" s="157" t="s">
        <v>82</v>
      </c>
      <c r="B79" s="166"/>
      <c r="C79" s="245">
        <v>0.35684922311942469</v>
      </c>
      <c r="D79" s="246">
        <v>4.5162300608839958</v>
      </c>
      <c r="E79" s="246">
        <v>4.8671738537060865</v>
      </c>
      <c r="F79" s="246">
        <v>3.8607905053280649</v>
      </c>
      <c r="G79" s="246">
        <v>4.0689723958585713</v>
      </c>
      <c r="H79" s="246">
        <v>0.31589887989892224</v>
      </c>
      <c r="I79" s="246">
        <v>3.1203486133012746</v>
      </c>
      <c r="J79" s="246">
        <v>1.9002631543388373</v>
      </c>
      <c r="K79" s="246">
        <v>0.75660003972973722</v>
      </c>
      <c r="L79" s="246">
        <v>-0.17337659727463967</v>
      </c>
      <c r="M79" s="246">
        <v>2.6793745339004666</v>
      </c>
      <c r="N79" s="246">
        <v>2.5299341913691689</v>
      </c>
      <c r="O79" s="246">
        <v>1.9814940302164671E-2</v>
      </c>
      <c r="P79" s="246">
        <v>1.0684055583953351</v>
      </c>
      <c r="Q79" s="246">
        <v>0.94338532194926483</v>
      </c>
      <c r="R79" s="246">
        <v>0</v>
      </c>
      <c r="S79" s="246">
        <v>11.193308550185874</v>
      </c>
      <c r="T79" s="247">
        <v>2.7146397373149123</v>
      </c>
    </row>
    <row r="80" spans="1:20" ht="13.5" customHeight="1" thickBot="1" x14ac:dyDescent="0.3">
      <c r="A80" s="157" t="s">
        <v>143</v>
      </c>
      <c r="B80" s="166"/>
      <c r="C80" s="248">
        <v>0.16314603423186172</v>
      </c>
      <c r="D80" s="249">
        <v>2.6110365413895344</v>
      </c>
      <c r="E80" s="249">
        <v>1.1991761183492819</v>
      </c>
      <c r="F80" s="249">
        <v>3.5578605302374622</v>
      </c>
      <c r="G80" s="249">
        <v>3.7016960794261586</v>
      </c>
      <c r="H80" s="249">
        <v>0.31172138271323552</v>
      </c>
      <c r="I80" s="249">
        <v>3.4332791637300528</v>
      </c>
      <c r="J80" s="249">
        <v>1.0885676714815902</v>
      </c>
      <c r="K80" s="249">
        <v>4.8091901151160146</v>
      </c>
      <c r="L80" s="249">
        <v>-1.6755730730611642</v>
      </c>
      <c r="M80" s="249">
        <v>2.241855142242922</v>
      </c>
      <c r="N80" s="249">
        <v>2.8981612388439046</v>
      </c>
      <c r="O80" s="249">
        <v>0.13026101021066266</v>
      </c>
      <c r="P80" s="249">
        <v>1.308270142675106</v>
      </c>
      <c r="Q80" s="249">
        <v>1.280144688086492</v>
      </c>
      <c r="R80" s="249">
        <v>0</v>
      </c>
      <c r="S80" s="249">
        <v>3.9864209505334625</v>
      </c>
      <c r="T80" s="250">
        <v>2.4301515665353612</v>
      </c>
    </row>
    <row r="81" spans="1:20" ht="12" customHeight="1" x14ac:dyDescent="0.25">
      <c r="A81" s="157" t="s">
        <v>83</v>
      </c>
      <c r="B81" s="166"/>
      <c r="C81" s="251">
        <v>0</v>
      </c>
      <c r="D81" s="252">
        <v>0.52617980635712069</v>
      </c>
      <c r="E81" s="252">
        <v>0.46138217739641946</v>
      </c>
      <c r="F81" s="252">
        <v>0.51116271569101757</v>
      </c>
      <c r="G81" s="252">
        <v>0.48320118874970397</v>
      </c>
      <c r="H81" s="252">
        <v>2.7327223530741547</v>
      </c>
      <c r="I81" s="252">
        <v>0.61970672094518009</v>
      </c>
      <c r="J81" s="252">
        <v>0.43370311628350489</v>
      </c>
      <c r="K81" s="252">
        <v>0</v>
      </c>
      <c r="L81" s="252">
        <v>16.958576713178434</v>
      </c>
      <c r="M81" s="252">
        <v>0.49214521824585161</v>
      </c>
      <c r="N81" s="252">
        <v>0.43895943615464883</v>
      </c>
      <c r="O81" s="252">
        <v>0</v>
      </c>
      <c r="P81" s="252">
        <v>0.44328538459547234</v>
      </c>
      <c r="Q81" s="252">
        <v>0.45658394411737174</v>
      </c>
      <c r="R81" s="252">
        <v>0</v>
      </c>
      <c r="S81" s="252">
        <v>0.50925822643614049</v>
      </c>
      <c r="T81" s="253">
        <v>0.20102555771763966</v>
      </c>
    </row>
    <row r="82" spans="1:20" ht="12" customHeight="1" x14ac:dyDescent="0.25">
      <c r="A82" s="157" t="s">
        <v>84</v>
      </c>
      <c r="B82" s="166"/>
      <c r="C82" s="254">
        <v>0.77603021491915503</v>
      </c>
      <c r="D82" s="255">
        <v>0.67996878983306464</v>
      </c>
      <c r="E82" s="255">
        <v>0.64863124211437828</v>
      </c>
      <c r="F82" s="255">
        <v>0.72307912005588049</v>
      </c>
      <c r="G82" s="255">
        <v>0.70566949319100203</v>
      </c>
      <c r="H82" s="255">
        <v>0.76210028409905284</v>
      </c>
      <c r="I82" s="255">
        <v>0.84692519235284158</v>
      </c>
      <c r="J82" s="255">
        <v>0.51873977177772967</v>
      </c>
      <c r="K82" s="255">
        <v>0.91950385748561592</v>
      </c>
      <c r="L82" s="255">
        <v>0.60841078278557403</v>
      </c>
      <c r="M82" s="255">
        <v>0.74750467263413889</v>
      </c>
      <c r="N82" s="255">
        <v>0.58208062832142948</v>
      </c>
      <c r="O82" s="255">
        <v>0.92068135798248618</v>
      </c>
      <c r="P82" s="255">
        <v>0.50185785192528465</v>
      </c>
      <c r="Q82" s="255">
        <v>0.51546379974179402</v>
      </c>
      <c r="R82" s="255">
        <v>0</v>
      </c>
      <c r="S82" s="255">
        <v>0.49399480631897857</v>
      </c>
      <c r="T82" s="256">
        <v>0.27468513246151621</v>
      </c>
    </row>
    <row r="83" spans="1:20" ht="12.75" customHeight="1" thickBot="1" x14ac:dyDescent="0.3">
      <c r="A83" s="157" t="s">
        <v>47</v>
      </c>
      <c r="B83" s="257"/>
      <c r="C83" s="258">
        <v>0.22396978508084495</v>
      </c>
      <c r="D83" s="259">
        <v>0.32003121016693542</v>
      </c>
      <c r="E83" s="259">
        <v>0.35136875788562172</v>
      </c>
      <c r="F83" s="259">
        <v>0.27692087994411951</v>
      </c>
      <c r="G83" s="259">
        <v>0.29433050680899803</v>
      </c>
      <c r="H83" s="259">
        <v>0.23789971590094716</v>
      </c>
      <c r="I83" s="259">
        <v>0.15307480764715839</v>
      </c>
      <c r="J83" s="259">
        <v>0.48126022822227033</v>
      </c>
      <c r="K83" s="259">
        <v>8.0496142514384111E-2</v>
      </c>
      <c r="L83" s="259">
        <v>0.39158921721442597</v>
      </c>
      <c r="M83" s="259">
        <v>0.25249532736586106</v>
      </c>
      <c r="N83" s="259">
        <v>0.41791937167857052</v>
      </c>
      <c r="O83" s="259">
        <v>7.9318642017513874E-2</v>
      </c>
      <c r="P83" s="259">
        <v>0.49814214807471535</v>
      </c>
      <c r="Q83" s="259">
        <v>0.48453620025820604</v>
      </c>
      <c r="R83" s="259">
        <v>0</v>
      </c>
      <c r="S83" s="259">
        <v>0.50600519368102137</v>
      </c>
      <c r="T83" s="260">
        <v>0.72531486753848384</v>
      </c>
    </row>
    <row r="84" spans="1:20" ht="12" customHeight="1" thickBot="1" x14ac:dyDescent="0.3">
      <c r="A84" s="186" t="s">
        <v>144</v>
      </c>
      <c r="B84" s="166"/>
      <c r="C84" s="261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3"/>
    </row>
    <row r="85" spans="1:20" ht="14.25" hidden="1" thickBot="1" x14ac:dyDescent="0.3">
      <c r="A85" s="157"/>
      <c r="B85" s="166"/>
      <c r="C85" s="264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6"/>
    </row>
    <row r="86" spans="1:20" ht="13.5" x14ac:dyDescent="0.25">
      <c r="A86" s="157" t="s">
        <v>79</v>
      </c>
      <c r="B86" s="166"/>
      <c r="C86" s="267">
        <v>0</v>
      </c>
      <c r="D86" s="268">
        <v>0</v>
      </c>
      <c r="E86" s="268">
        <v>0</v>
      </c>
      <c r="F86" s="268">
        <v>0</v>
      </c>
      <c r="G86" s="268">
        <v>0</v>
      </c>
      <c r="H86" s="268">
        <v>0</v>
      </c>
      <c r="I86" s="268">
        <v>0</v>
      </c>
      <c r="J86" s="268">
        <v>0</v>
      </c>
      <c r="K86" s="268">
        <v>0</v>
      </c>
      <c r="L86" s="268">
        <v>0</v>
      </c>
      <c r="M86" s="268">
        <v>0</v>
      </c>
      <c r="N86" s="268">
        <v>0</v>
      </c>
      <c r="O86" s="268">
        <v>0</v>
      </c>
      <c r="P86" s="268">
        <v>0</v>
      </c>
      <c r="Q86" s="268">
        <v>0</v>
      </c>
      <c r="R86" s="268">
        <v>0</v>
      </c>
      <c r="S86" s="268">
        <v>0</v>
      </c>
      <c r="T86" s="269">
        <v>0</v>
      </c>
    </row>
    <row r="87" spans="1:20" ht="12" customHeight="1" x14ac:dyDescent="0.25">
      <c r="A87" s="157" t="s">
        <v>80</v>
      </c>
      <c r="B87" s="166"/>
      <c r="C87" s="270">
        <v>17267677</v>
      </c>
      <c r="D87" s="271">
        <v>15782145</v>
      </c>
      <c r="E87" s="271">
        <v>10390345</v>
      </c>
      <c r="F87" s="271">
        <v>21636931</v>
      </c>
      <c r="G87" s="271">
        <v>15358976</v>
      </c>
      <c r="H87" s="271">
        <v>17409214.970000003</v>
      </c>
      <c r="I87" s="271">
        <v>21864023</v>
      </c>
      <c r="J87" s="271">
        <v>3665385.5</v>
      </c>
      <c r="K87" s="271">
        <v>4690971</v>
      </c>
      <c r="L87" s="271">
        <v>12220932</v>
      </c>
      <c r="M87" s="271">
        <v>3613716</v>
      </c>
      <c r="N87" s="271">
        <v>1468204</v>
      </c>
      <c r="O87" s="271">
        <v>1085275</v>
      </c>
      <c r="P87" s="271">
        <v>2001847</v>
      </c>
      <c r="Q87" s="271">
        <v>1185771</v>
      </c>
      <c r="R87" s="271">
        <v>0</v>
      </c>
      <c r="S87" s="271">
        <v>17930</v>
      </c>
      <c r="T87" s="272">
        <v>280501</v>
      </c>
    </row>
    <row r="88" spans="1:20" ht="12" hidden="1" customHeight="1" x14ac:dyDescent="0.25">
      <c r="A88" s="157"/>
      <c r="B88" s="166"/>
      <c r="C88" s="270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2"/>
    </row>
    <row r="89" spans="1:20" ht="12" hidden="1" customHeight="1" x14ac:dyDescent="0.25">
      <c r="A89" s="157"/>
      <c r="B89" s="166"/>
      <c r="C89" s="270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2"/>
    </row>
    <row r="90" spans="1:20" ht="12" hidden="1" customHeight="1" x14ac:dyDescent="0.25">
      <c r="A90" s="157"/>
      <c r="B90" s="166"/>
      <c r="C90" s="270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2"/>
    </row>
    <row r="91" spans="1:20" ht="12" hidden="1" customHeight="1" x14ac:dyDescent="0.25">
      <c r="A91" s="157"/>
      <c r="B91" s="166"/>
      <c r="C91" s="270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2"/>
    </row>
    <row r="92" spans="1:20" ht="12" hidden="1" customHeight="1" x14ac:dyDescent="0.25">
      <c r="A92" s="157"/>
      <c r="B92" s="166"/>
      <c r="C92" s="270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2"/>
    </row>
    <row r="93" spans="1:20" ht="12" hidden="1" customHeight="1" x14ac:dyDescent="0.25">
      <c r="A93" s="157"/>
      <c r="B93" s="166"/>
      <c r="C93" s="270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2"/>
    </row>
    <row r="94" spans="1:20" ht="12" hidden="1" customHeight="1" x14ac:dyDescent="0.25">
      <c r="A94" s="157"/>
      <c r="B94" s="166"/>
      <c r="C94" s="270"/>
      <c r="D94" s="271"/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2"/>
    </row>
    <row r="95" spans="1:20" ht="12" hidden="1" customHeight="1" x14ac:dyDescent="0.25">
      <c r="A95" s="157"/>
      <c r="B95" s="166"/>
      <c r="C95" s="270"/>
      <c r="D95" s="271"/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2"/>
    </row>
    <row r="96" spans="1:20" ht="12" hidden="1" customHeight="1" x14ac:dyDescent="0.25">
      <c r="A96" s="157"/>
      <c r="B96" s="166"/>
      <c r="C96" s="270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2"/>
    </row>
    <row r="97" spans="1:20" ht="12" hidden="1" customHeight="1" x14ac:dyDescent="0.25">
      <c r="A97" s="157"/>
      <c r="B97" s="166"/>
      <c r="C97" s="270"/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2"/>
    </row>
    <row r="98" spans="1:20" ht="12" hidden="1" customHeight="1" x14ac:dyDescent="0.25">
      <c r="A98" s="157"/>
      <c r="B98" s="166"/>
      <c r="C98" s="270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2"/>
    </row>
    <row r="99" spans="1:20" ht="12" customHeight="1" x14ac:dyDescent="0.25">
      <c r="A99" s="157" t="s">
        <v>81</v>
      </c>
      <c r="B99" s="166"/>
      <c r="C99" s="270">
        <v>12027974</v>
      </c>
      <c r="D99" s="271">
        <v>8304246</v>
      </c>
      <c r="E99" s="271">
        <v>4793920</v>
      </c>
      <c r="F99" s="271">
        <v>11094020</v>
      </c>
      <c r="G99" s="271">
        <v>7446686</v>
      </c>
      <c r="H99" s="271">
        <v>11570453.78425</v>
      </c>
      <c r="I99" s="271">
        <v>13549282</v>
      </c>
      <c r="J99" s="271">
        <v>1585525</v>
      </c>
      <c r="K99" s="271">
        <v>4303747</v>
      </c>
      <c r="L99" s="271">
        <v>7600868</v>
      </c>
      <c r="M99" s="271">
        <v>1779322</v>
      </c>
      <c r="N99" s="271">
        <v>644482</v>
      </c>
      <c r="O99" s="271">
        <v>980301</v>
      </c>
      <c r="P99" s="271">
        <v>890477</v>
      </c>
      <c r="Q99" s="271">
        <v>541404</v>
      </c>
      <c r="R99" s="271">
        <v>0</v>
      </c>
      <c r="S99" s="271">
        <v>9131</v>
      </c>
      <c r="T99" s="272">
        <v>56923</v>
      </c>
    </row>
    <row r="100" spans="1:20" ht="12" customHeight="1" x14ac:dyDescent="0.25">
      <c r="A100" s="157" t="s">
        <v>98</v>
      </c>
      <c r="B100" s="166"/>
      <c r="C100" s="270">
        <v>3471389</v>
      </c>
      <c r="D100" s="271">
        <v>3908441</v>
      </c>
      <c r="E100" s="271">
        <v>2596905</v>
      </c>
      <c r="F100" s="271">
        <v>4248727</v>
      </c>
      <c r="G100" s="271">
        <v>3105968</v>
      </c>
      <c r="H100" s="271">
        <v>3611870.6757500013</v>
      </c>
      <c r="I100" s="271">
        <v>2448922</v>
      </c>
      <c r="J100" s="271">
        <v>1470969</v>
      </c>
      <c r="K100" s="271">
        <v>376763</v>
      </c>
      <c r="L100" s="271">
        <v>4892119</v>
      </c>
      <c r="M100" s="271">
        <v>601027</v>
      </c>
      <c r="N100" s="271">
        <v>462722</v>
      </c>
      <c r="O100" s="271">
        <v>84455</v>
      </c>
      <c r="P100" s="271">
        <v>883884</v>
      </c>
      <c r="Q100" s="271">
        <v>508920</v>
      </c>
      <c r="R100" s="271">
        <v>0</v>
      </c>
      <c r="S100" s="271">
        <v>9353</v>
      </c>
      <c r="T100" s="272">
        <v>150307</v>
      </c>
    </row>
    <row r="101" spans="1:20" ht="12" customHeight="1" x14ac:dyDescent="0.25">
      <c r="A101" s="157" t="s">
        <v>48</v>
      </c>
      <c r="B101" s="166"/>
      <c r="C101" s="270">
        <v>15499363</v>
      </c>
      <c r="D101" s="271">
        <v>12212687</v>
      </c>
      <c r="E101" s="271">
        <v>7390825</v>
      </c>
      <c r="F101" s="271">
        <v>15342747</v>
      </c>
      <c r="G101" s="271">
        <v>10552654</v>
      </c>
      <c r="H101" s="271">
        <v>15182324.460000001</v>
      </c>
      <c r="I101" s="271">
        <v>15998204</v>
      </c>
      <c r="J101" s="271">
        <v>3056494</v>
      </c>
      <c r="K101" s="271">
        <v>4680510</v>
      </c>
      <c r="L101" s="271">
        <v>12492987</v>
      </c>
      <c r="M101" s="271">
        <v>2380349</v>
      </c>
      <c r="N101" s="271">
        <v>1107204</v>
      </c>
      <c r="O101" s="271">
        <v>1064756</v>
      </c>
      <c r="P101" s="271">
        <v>1774361</v>
      </c>
      <c r="Q101" s="271">
        <v>1050324</v>
      </c>
      <c r="R101" s="271">
        <v>0</v>
      </c>
      <c r="S101" s="271">
        <v>18484</v>
      </c>
      <c r="T101" s="272">
        <v>207230</v>
      </c>
    </row>
    <row r="102" spans="1:20" ht="12" hidden="1" customHeight="1" x14ac:dyDescent="0.25">
      <c r="A102" s="157"/>
      <c r="B102" s="166"/>
      <c r="C102" s="270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2"/>
    </row>
    <row r="103" spans="1:20" ht="12" hidden="1" customHeight="1" x14ac:dyDescent="0.25">
      <c r="A103" s="157"/>
      <c r="B103" s="166"/>
      <c r="C103" s="270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2"/>
    </row>
    <row r="104" spans="1:20" ht="12" customHeight="1" x14ac:dyDescent="0.25">
      <c r="A104" s="157" t="s">
        <v>82</v>
      </c>
      <c r="B104" s="166"/>
      <c r="C104" s="270">
        <v>2363123</v>
      </c>
      <c r="D104" s="271">
        <v>3450743</v>
      </c>
      <c r="E104" s="271">
        <v>2796342.2613436114</v>
      </c>
      <c r="F104" s="271">
        <v>6207406</v>
      </c>
      <c r="G104" s="271">
        <v>5038283</v>
      </c>
      <c r="H104" s="271">
        <v>1818172.4300000016</v>
      </c>
      <c r="I104" s="271">
        <v>4796525</v>
      </c>
      <c r="J104" s="271">
        <v>562523.5</v>
      </c>
      <c r="K104" s="271">
        <v>300890</v>
      </c>
      <c r="L104" s="271">
        <v>-155274</v>
      </c>
      <c r="M104" s="271">
        <v>1102994</v>
      </c>
      <c r="N104" s="271">
        <v>347532</v>
      </c>
      <c r="O104" s="271">
        <v>24826</v>
      </c>
      <c r="P104" s="271">
        <v>225737</v>
      </c>
      <c r="Q104" s="271">
        <v>122425</v>
      </c>
      <c r="R104" s="271">
        <v>0</v>
      </c>
      <c r="S104" s="271">
        <v>12044</v>
      </c>
      <c r="T104" s="272">
        <v>87634</v>
      </c>
    </row>
    <row r="105" spans="1:20" ht="12" customHeight="1" thickBot="1" x14ac:dyDescent="0.3">
      <c r="A105" s="157" t="s">
        <v>143</v>
      </c>
      <c r="B105" s="166"/>
      <c r="C105" s="273">
        <v>2726683</v>
      </c>
      <c r="D105" s="274">
        <v>2085320</v>
      </c>
      <c r="E105" s="274">
        <v>721268.45990354265</v>
      </c>
      <c r="F105" s="274">
        <v>5763300</v>
      </c>
      <c r="G105" s="274">
        <v>4742576</v>
      </c>
      <c r="H105" s="274">
        <v>1947582.8299999996</v>
      </c>
      <c r="I105" s="274">
        <v>5304921</v>
      </c>
      <c r="J105" s="274">
        <v>326161</v>
      </c>
      <c r="K105" s="274">
        <v>1204428</v>
      </c>
      <c r="L105" s="274">
        <v>-1408413</v>
      </c>
      <c r="M105" s="274">
        <v>983392</v>
      </c>
      <c r="N105" s="274">
        <v>441305.91000000021</v>
      </c>
      <c r="O105" s="274">
        <v>167032</v>
      </c>
      <c r="P105" s="274">
        <v>313141</v>
      </c>
      <c r="Q105" s="274">
        <v>159611</v>
      </c>
      <c r="R105" s="274">
        <v>0</v>
      </c>
      <c r="S105" s="274">
        <v>8220</v>
      </c>
      <c r="T105" s="275">
        <v>93155</v>
      </c>
    </row>
    <row r="106" spans="1:20" ht="12.75" customHeight="1" thickBot="1" x14ac:dyDescent="0.3">
      <c r="A106" s="186" t="s">
        <v>145</v>
      </c>
      <c r="B106" s="166"/>
      <c r="C106" s="276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8"/>
    </row>
    <row r="107" spans="1:20" ht="12.75" customHeight="1" x14ac:dyDescent="0.25">
      <c r="A107" s="157" t="s">
        <v>49</v>
      </c>
      <c r="B107" s="166"/>
      <c r="C107" s="267">
        <v>1488948</v>
      </c>
      <c r="D107" s="268">
        <v>2100629</v>
      </c>
      <c r="E107" s="268">
        <v>1485840.4152830872</v>
      </c>
      <c r="F107" s="268">
        <v>3876340</v>
      </c>
      <c r="G107" s="268">
        <v>3156202</v>
      </c>
      <c r="H107" s="268">
        <v>1310382.7800000019</v>
      </c>
      <c r="I107" s="268">
        <v>2840727</v>
      </c>
      <c r="J107" s="268">
        <v>347542.50000000023</v>
      </c>
      <c r="K107" s="268">
        <v>268352</v>
      </c>
      <c r="L107" s="268">
        <v>-36778</v>
      </c>
      <c r="M107" s="268">
        <v>597743</v>
      </c>
      <c r="N107" s="268">
        <v>171083</v>
      </c>
      <c r="O107" s="268">
        <v>56852</v>
      </c>
      <c r="P107" s="268">
        <v>52380</v>
      </c>
      <c r="Q107" s="268">
        <v>54324</v>
      </c>
      <c r="R107" s="268">
        <v>0</v>
      </c>
      <c r="S107" s="268">
        <v>12221</v>
      </c>
      <c r="T107" s="269">
        <v>35342</v>
      </c>
    </row>
    <row r="108" spans="1:20" ht="12.75" customHeight="1" x14ac:dyDescent="0.25">
      <c r="A108" s="157" t="s">
        <v>50</v>
      </c>
      <c r="B108" s="166"/>
      <c r="C108" s="279">
        <v>1194613</v>
      </c>
      <c r="D108" s="280">
        <v>1709741</v>
      </c>
      <c r="E108" s="280">
        <v>1212076.5728199955</v>
      </c>
      <c r="F108" s="280">
        <v>3061169</v>
      </c>
      <c r="G108" s="280">
        <v>2499529</v>
      </c>
      <c r="H108" s="280">
        <v>1035603.7800000019</v>
      </c>
      <c r="I108" s="280">
        <v>2244192</v>
      </c>
      <c r="J108" s="280">
        <v>275586.50000000023</v>
      </c>
      <c r="K108" s="280">
        <v>211141</v>
      </c>
      <c r="L108" s="280">
        <v>-27178</v>
      </c>
      <c r="M108" s="280">
        <v>477662</v>
      </c>
      <c r="N108" s="280">
        <v>135649</v>
      </c>
      <c r="O108" s="280">
        <v>44901</v>
      </c>
      <c r="P108" s="280">
        <v>40582</v>
      </c>
      <c r="Q108" s="280">
        <v>44094</v>
      </c>
      <c r="R108" s="280">
        <v>0</v>
      </c>
      <c r="S108" s="280">
        <v>9661</v>
      </c>
      <c r="T108" s="281">
        <v>28747</v>
      </c>
    </row>
    <row r="109" spans="1:20" ht="13.5" x14ac:dyDescent="0.25">
      <c r="A109" s="157" t="s">
        <v>146</v>
      </c>
      <c r="B109" s="166"/>
      <c r="C109" s="270">
        <v>2889697</v>
      </c>
      <c r="D109" s="271">
        <v>4273259</v>
      </c>
      <c r="E109" s="271">
        <v>3462875.6510846908</v>
      </c>
      <c r="F109" s="271">
        <v>7852787</v>
      </c>
      <c r="G109" s="271">
        <v>6364925</v>
      </c>
      <c r="H109" s="271">
        <v>2301157.4300000016</v>
      </c>
      <c r="I109" s="271">
        <v>6071528</v>
      </c>
      <c r="J109" s="271">
        <v>722111.5</v>
      </c>
      <c r="K109" s="271">
        <v>383000</v>
      </c>
      <c r="L109" s="271">
        <v>-196274</v>
      </c>
      <c r="M109" s="271">
        <v>1336361</v>
      </c>
      <c r="N109" s="271">
        <v>440331</v>
      </c>
      <c r="O109" s="271">
        <v>31422</v>
      </c>
      <c r="P109" s="271">
        <v>288883</v>
      </c>
      <c r="Q109" s="271">
        <v>154950</v>
      </c>
      <c r="R109" s="271">
        <v>0</v>
      </c>
      <c r="S109" s="271">
        <v>15235</v>
      </c>
      <c r="T109" s="272">
        <v>110942</v>
      </c>
    </row>
    <row r="110" spans="1:20" ht="14.25" thickBot="1" x14ac:dyDescent="0.3">
      <c r="A110" s="157" t="s">
        <v>147</v>
      </c>
      <c r="B110" s="166"/>
      <c r="C110" s="282">
        <v>2363123</v>
      </c>
      <c r="D110" s="283">
        <v>3450743</v>
      </c>
      <c r="E110" s="283">
        <v>2796342.2613436114</v>
      </c>
      <c r="F110" s="283">
        <v>6207406</v>
      </c>
      <c r="G110" s="283">
        <v>5038283</v>
      </c>
      <c r="H110" s="283">
        <v>1818172.4300000016</v>
      </c>
      <c r="I110" s="283">
        <v>4796525</v>
      </c>
      <c r="J110" s="283">
        <v>562523.5</v>
      </c>
      <c r="K110" s="283">
        <v>300890</v>
      </c>
      <c r="L110" s="283">
        <v>-155274</v>
      </c>
      <c r="M110" s="283">
        <v>1102994</v>
      </c>
      <c r="N110" s="283">
        <v>347532</v>
      </c>
      <c r="O110" s="283">
        <v>24826</v>
      </c>
      <c r="P110" s="283">
        <v>225737</v>
      </c>
      <c r="Q110" s="283">
        <v>122425</v>
      </c>
      <c r="R110" s="283">
        <v>0</v>
      </c>
      <c r="S110" s="283">
        <v>12044</v>
      </c>
      <c r="T110" s="284">
        <v>87634</v>
      </c>
    </row>
    <row r="111" spans="1:20" ht="15" thickTop="1" thickBot="1" x14ac:dyDescent="0.3">
      <c r="A111" s="157"/>
      <c r="B111" s="166"/>
      <c r="C111" s="285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7"/>
    </row>
    <row r="112" spans="1:20" ht="14.25" thickTop="1" x14ac:dyDescent="0.25">
      <c r="A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</row>
    <row r="113" spans="1:20" ht="13.5" x14ac:dyDescent="0.25">
      <c r="A113" s="4" t="s">
        <v>105</v>
      </c>
      <c r="C113" s="288" t="s">
        <v>6</v>
      </c>
      <c r="D113" s="288" t="s">
        <v>6</v>
      </c>
      <c r="E113" s="288" t="s">
        <v>6</v>
      </c>
      <c r="F113" s="288" t="s">
        <v>6</v>
      </c>
      <c r="G113" s="288" t="s">
        <v>6</v>
      </c>
      <c r="H113" s="288" t="s">
        <v>6</v>
      </c>
      <c r="I113" s="288" t="s">
        <v>6</v>
      </c>
      <c r="J113" s="288" t="s">
        <v>6</v>
      </c>
      <c r="K113" s="288"/>
      <c r="L113" s="288"/>
      <c r="M113" s="288" t="s">
        <v>6</v>
      </c>
      <c r="N113" s="288" t="s">
        <v>6</v>
      </c>
      <c r="O113" s="288" t="s">
        <v>6</v>
      </c>
      <c r="P113" s="288" t="s">
        <v>6</v>
      </c>
      <c r="Q113" s="288"/>
      <c r="R113" s="288" t="s">
        <v>6</v>
      </c>
      <c r="S113" s="288" t="s">
        <v>6</v>
      </c>
      <c r="T113" s="288" t="s">
        <v>6</v>
      </c>
    </row>
    <row r="120" spans="1:20" x14ac:dyDescent="0.25">
      <c r="A120" s="289"/>
    </row>
  </sheetData>
  <phoneticPr fontId="4" type="noConversion"/>
  <printOptions gridLinesSet="0"/>
  <pageMargins left="0.28000000000000003" right="0.24" top="0.57999999999999996" bottom="0.36" header="0.18" footer="0"/>
  <pageSetup scale="77" orientation="landscape" horizontalDpi="4294967292" verticalDpi="4294967292" r:id="rId1"/>
  <headerFooter alignWithMargins="0">
    <oddHeader>&amp;L&amp;"MS Sans Serif,Regular"&amp;8&amp;D &amp;T&amp;C&amp;"Arial,Bold"&amp;10Health Maintenance Organizations
Operations</oddHeader>
    <oddFooter>&amp;L&amp;"MS Sans Serif,Regular"&amp;8* Only operates in one service area&amp;C&amp;"Bookman Old Style,Regular"&amp;10Page &amp;P</oddFooter>
  </headerFooter>
  <colBreaks count="1" manualBreakCount="1">
    <brk id="11" min="2" max="10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CN28"/>
  <sheetViews>
    <sheetView showGridLines="0" zoomScaleNormal="100" workbookViewId="0">
      <pane xSplit="2" ySplit="4" topLeftCell="C5" activePane="bottomRight" state="frozen"/>
      <selection activeCell="E18" sqref="E18"/>
      <selection pane="topRight" activeCell="E18" sqref="E18"/>
      <selection pane="bottomLeft" activeCell="E18" sqref="E18"/>
      <selection pane="bottomRight" activeCell="E18" sqref="E18"/>
    </sheetView>
  </sheetViews>
  <sheetFormatPr defaultColWidth="9" defaultRowHeight="13.5" x14ac:dyDescent="0.25"/>
  <cols>
    <col min="1" max="1" width="33.125" style="76" customWidth="1"/>
    <col min="2" max="2" width="11.25" style="74" customWidth="1"/>
    <col min="3" max="22" width="13.125" style="107" customWidth="1"/>
    <col min="23" max="67" width="13.125" style="74" customWidth="1"/>
    <col min="68" max="68" width="13.25" style="74" customWidth="1"/>
    <col min="69" max="69" width="13.125" style="74" customWidth="1"/>
    <col min="70" max="72" width="13.25" style="74" customWidth="1"/>
    <col min="73" max="73" width="13.125" style="74" customWidth="1"/>
    <col min="74" max="74" width="13.25" style="74" customWidth="1"/>
    <col min="75" max="75" width="13.125" style="74" customWidth="1"/>
    <col min="76" max="76" width="13.25" style="74" customWidth="1"/>
    <col min="77" max="78" width="13.125" style="74" customWidth="1"/>
    <col min="79" max="80" width="13.25" style="74" customWidth="1"/>
    <col min="81" max="81" width="13.125" style="74" customWidth="1"/>
    <col min="82" max="82" width="13.25" style="74" customWidth="1"/>
    <col min="83" max="83" width="13.125" style="74" customWidth="1"/>
    <col min="84" max="86" width="13.25" style="74" customWidth="1"/>
    <col min="87" max="88" width="13.125" style="74" customWidth="1"/>
    <col min="89" max="89" width="13.25" style="74" customWidth="1"/>
    <col min="90" max="90" width="7.375" style="74" customWidth="1"/>
    <col min="91" max="91" width="8.75" style="74" bestFit="1" customWidth="1"/>
    <col min="92" max="16384" width="9" style="74"/>
  </cols>
  <sheetData>
    <row r="1" spans="1:92" ht="15.4" customHeight="1" x14ac:dyDescent="0.25">
      <c r="A1" s="20"/>
      <c r="B1" s="20"/>
      <c r="C1" s="97" t="s">
        <v>52</v>
      </c>
      <c r="D1" s="73"/>
      <c r="E1" s="97"/>
      <c r="F1" s="97"/>
      <c r="G1" s="98"/>
      <c r="H1" s="97" t="s">
        <v>52</v>
      </c>
      <c r="I1" s="73"/>
      <c r="J1" s="97"/>
      <c r="K1" s="97"/>
      <c r="L1" s="98"/>
      <c r="M1" s="97" t="s">
        <v>52</v>
      </c>
      <c r="N1" s="73"/>
      <c r="O1" s="97"/>
      <c r="P1" s="97"/>
      <c r="Q1" s="98"/>
      <c r="R1" s="97" t="s">
        <v>52</v>
      </c>
      <c r="S1" s="73"/>
      <c r="T1" s="97"/>
      <c r="U1" s="97"/>
      <c r="V1" s="98"/>
      <c r="W1" s="97" t="s">
        <v>52</v>
      </c>
      <c r="X1" s="73"/>
      <c r="Y1" s="97"/>
      <c r="Z1" s="97"/>
      <c r="AA1" s="98"/>
      <c r="AB1" s="97" t="s">
        <v>52</v>
      </c>
      <c r="AC1" s="73"/>
      <c r="AD1" s="97"/>
      <c r="AE1" s="97"/>
      <c r="AF1" s="98"/>
      <c r="AG1" s="97" t="s">
        <v>52</v>
      </c>
      <c r="AH1" s="73"/>
      <c r="AI1" s="97"/>
      <c r="AJ1" s="97"/>
      <c r="AK1" s="98"/>
      <c r="AL1" s="97" t="s">
        <v>52</v>
      </c>
      <c r="AM1" s="73"/>
      <c r="AN1" s="97"/>
      <c r="AO1" s="97"/>
      <c r="AP1" s="98"/>
      <c r="AQ1" s="97" t="s">
        <v>52</v>
      </c>
      <c r="AR1" s="73"/>
      <c r="AS1" s="97"/>
      <c r="AT1" s="97"/>
      <c r="AU1" s="98"/>
      <c r="AV1" s="97" t="s">
        <v>52</v>
      </c>
      <c r="AW1" s="73"/>
      <c r="AX1" s="97"/>
      <c r="AY1" s="97"/>
      <c r="AZ1" s="98"/>
      <c r="BA1" s="97" t="s">
        <v>52</v>
      </c>
      <c r="BB1" s="73"/>
      <c r="BC1" s="97"/>
      <c r="BD1" s="97"/>
      <c r="BE1" s="98"/>
      <c r="BF1" s="97" t="s">
        <v>52</v>
      </c>
      <c r="BG1" s="73"/>
      <c r="BH1" s="97"/>
      <c r="BI1" s="97"/>
      <c r="BJ1" s="98"/>
      <c r="BK1" s="97" t="s">
        <v>52</v>
      </c>
      <c r="BL1" s="73"/>
      <c r="BM1" s="97"/>
      <c r="BN1" s="97"/>
      <c r="BO1" s="98"/>
      <c r="BP1" s="99"/>
    </row>
    <row r="2" spans="1:92" ht="16.5" customHeight="1" x14ac:dyDescent="0.25">
      <c r="A2" s="20"/>
      <c r="B2" s="20"/>
      <c r="C2" s="78" t="s">
        <v>131</v>
      </c>
      <c r="D2" s="78"/>
      <c r="E2" s="78"/>
      <c r="F2" s="78"/>
      <c r="G2" s="77"/>
      <c r="H2" s="78" t="s">
        <v>131</v>
      </c>
      <c r="I2" s="78"/>
      <c r="J2" s="78"/>
      <c r="K2" s="78"/>
      <c r="L2" s="77"/>
      <c r="M2" s="78" t="s">
        <v>131</v>
      </c>
      <c r="N2" s="78"/>
      <c r="O2" s="78"/>
      <c r="P2" s="78"/>
      <c r="Q2" s="77"/>
      <c r="R2" s="78" t="s">
        <v>131</v>
      </c>
      <c r="S2" s="78"/>
      <c r="T2" s="78"/>
      <c r="U2" s="78"/>
      <c r="V2" s="77"/>
      <c r="W2" s="78" t="s">
        <v>131</v>
      </c>
      <c r="X2" s="78"/>
      <c r="Y2" s="78"/>
      <c r="Z2" s="78"/>
      <c r="AA2" s="77"/>
      <c r="AB2" s="78" t="s">
        <v>131</v>
      </c>
      <c r="AC2" s="78"/>
      <c r="AD2" s="78"/>
      <c r="AE2" s="78"/>
      <c r="AF2" s="77"/>
      <c r="AG2" s="78" t="s">
        <v>131</v>
      </c>
      <c r="AH2" s="78"/>
      <c r="AI2" s="78"/>
      <c r="AJ2" s="78"/>
      <c r="AK2" s="77"/>
      <c r="AL2" s="78" t="s">
        <v>131</v>
      </c>
      <c r="AM2" s="78"/>
      <c r="AN2" s="78"/>
      <c r="AO2" s="78"/>
      <c r="AP2" s="77"/>
      <c r="AQ2" s="78" t="s">
        <v>131</v>
      </c>
      <c r="AR2" s="78"/>
      <c r="AS2" s="78"/>
      <c r="AT2" s="78"/>
      <c r="AU2" s="77"/>
      <c r="AV2" s="78" t="s">
        <v>131</v>
      </c>
      <c r="AW2" s="78"/>
      <c r="AX2" s="78"/>
      <c r="AY2" s="78"/>
      <c r="AZ2" s="77"/>
      <c r="BA2" s="78" t="s">
        <v>131</v>
      </c>
      <c r="BB2" s="78"/>
      <c r="BC2" s="78"/>
      <c r="BD2" s="78"/>
      <c r="BE2" s="77"/>
      <c r="BF2" s="78" t="s">
        <v>131</v>
      </c>
      <c r="BG2" s="78"/>
      <c r="BH2" s="78"/>
      <c r="BI2" s="78"/>
      <c r="BJ2" s="77"/>
      <c r="BK2" s="78" t="s">
        <v>131</v>
      </c>
      <c r="BL2" s="78"/>
      <c r="BM2" s="78"/>
      <c r="BN2" s="78"/>
      <c r="BO2" s="77"/>
      <c r="BP2" s="99"/>
      <c r="CI2" s="100">
        <f>SUM(CH7:CH24)</f>
        <v>1.862645149230957E-9</v>
      </c>
      <c r="CN2" s="100">
        <f>SUM(CM7:CM24)</f>
        <v>0</v>
      </c>
    </row>
    <row r="3" spans="1:92" ht="15.4" customHeight="1" thickBot="1" x14ac:dyDescent="0.3">
      <c r="A3" s="20"/>
      <c r="C3" s="77" t="s">
        <v>96</v>
      </c>
      <c r="D3" s="78"/>
      <c r="E3" s="77"/>
      <c r="F3" s="77"/>
      <c r="G3" s="77"/>
      <c r="H3" s="77" t="s">
        <v>104</v>
      </c>
      <c r="I3" s="78"/>
      <c r="J3" s="77"/>
      <c r="K3" s="77"/>
      <c r="L3" s="77"/>
      <c r="M3" s="77" t="s">
        <v>87</v>
      </c>
      <c r="N3" s="78"/>
      <c r="O3" s="77"/>
      <c r="P3" s="77"/>
      <c r="Q3" s="77"/>
      <c r="R3" s="77" t="s">
        <v>53</v>
      </c>
      <c r="S3" s="78"/>
      <c r="T3" s="77"/>
      <c r="U3" s="77"/>
      <c r="V3" s="77"/>
      <c r="W3" s="77" t="s">
        <v>54</v>
      </c>
      <c r="X3" s="78"/>
      <c r="Y3" s="77"/>
      <c r="Z3" s="77"/>
      <c r="AA3" s="77"/>
      <c r="AB3" s="77" t="s">
        <v>99</v>
      </c>
      <c r="AC3" s="78"/>
      <c r="AD3" s="77"/>
      <c r="AE3" s="77"/>
      <c r="AF3" s="77"/>
      <c r="AG3" s="77" t="s">
        <v>55</v>
      </c>
      <c r="AH3" s="78"/>
      <c r="AI3" s="77"/>
      <c r="AJ3" s="77"/>
      <c r="AK3" s="77"/>
      <c r="AL3" s="77" t="s">
        <v>56</v>
      </c>
      <c r="AM3" s="78"/>
      <c r="AN3" s="77"/>
      <c r="AO3" s="77"/>
      <c r="AP3" s="77"/>
      <c r="AQ3" s="77" t="s">
        <v>70</v>
      </c>
      <c r="AR3" s="78"/>
      <c r="AS3" s="77"/>
      <c r="AT3" s="77"/>
      <c r="AU3" s="77"/>
      <c r="AV3" s="77" t="s">
        <v>88</v>
      </c>
      <c r="AW3" s="78"/>
      <c r="AX3" s="77"/>
      <c r="AY3" s="77"/>
      <c r="AZ3" s="77"/>
      <c r="BA3" s="77" t="s">
        <v>57</v>
      </c>
      <c r="BB3" s="78"/>
      <c r="BC3" s="77"/>
      <c r="BD3" s="77"/>
      <c r="BE3" s="77"/>
      <c r="BF3" s="77" t="s">
        <v>58</v>
      </c>
      <c r="BG3" s="78"/>
      <c r="BH3" s="77"/>
      <c r="BI3" s="77"/>
      <c r="BJ3" s="77"/>
      <c r="BK3" s="77" t="s">
        <v>59</v>
      </c>
      <c r="BL3" s="78"/>
      <c r="BM3" s="77"/>
      <c r="BN3" s="77"/>
      <c r="BO3" s="77"/>
      <c r="BP3" s="101"/>
      <c r="CF3" s="102" t="str">
        <f>AV3</f>
        <v>YTD NET INCOME AFTER TAXES</v>
      </c>
      <c r="CG3" s="103"/>
      <c r="CH3" s="103"/>
      <c r="CK3" s="102" t="str">
        <f>BK3</f>
        <v>YTD CUMULATIVE MEMBER MONTHS</v>
      </c>
      <c r="CL3" s="103"/>
      <c r="CM3" s="103"/>
    </row>
    <row r="4" spans="1:92" ht="12" hidden="1" customHeight="1" thickBot="1" x14ac:dyDescent="0.3">
      <c r="C4" s="27"/>
      <c r="D4" s="104"/>
      <c r="E4" s="104"/>
      <c r="F4" s="104"/>
      <c r="G4" s="105"/>
      <c r="H4" s="106"/>
      <c r="I4" s="106"/>
      <c r="J4" s="106"/>
      <c r="K4" s="106"/>
      <c r="M4" s="108"/>
      <c r="N4" s="108"/>
      <c r="O4" s="108"/>
      <c r="P4" s="108"/>
      <c r="Q4" s="108"/>
      <c r="R4" s="106"/>
      <c r="S4" s="106"/>
      <c r="T4" s="106"/>
      <c r="U4" s="106"/>
      <c r="V4" s="106"/>
      <c r="W4" s="109"/>
      <c r="X4" s="109"/>
      <c r="Y4" s="109"/>
      <c r="Z4" s="104"/>
      <c r="AA4" s="109"/>
      <c r="AB4" s="106"/>
      <c r="AC4" s="106"/>
      <c r="AD4" s="106"/>
      <c r="AE4" s="106"/>
      <c r="AF4" s="110"/>
      <c r="AG4" s="109"/>
      <c r="AH4" s="109"/>
      <c r="AI4" s="109"/>
      <c r="AJ4" s="109"/>
      <c r="AK4" s="109"/>
      <c r="AL4" s="106"/>
      <c r="AM4" s="106"/>
      <c r="AN4" s="106"/>
      <c r="AO4" s="106"/>
      <c r="AP4" s="106"/>
      <c r="AQ4" s="109"/>
      <c r="AR4" s="109"/>
      <c r="AS4" s="109"/>
      <c r="AT4" s="109"/>
      <c r="AU4" s="109"/>
      <c r="AV4" s="106"/>
      <c r="AW4" s="106"/>
      <c r="AX4" s="106"/>
      <c r="AY4" s="106"/>
      <c r="AZ4" s="106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6"/>
      <c r="BL4" s="106"/>
      <c r="BM4" s="106"/>
      <c r="BN4" s="106"/>
      <c r="BO4" s="106"/>
      <c r="CE4" s="102"/>
      <c r="CF4" s="103"/>
      <c r="CG4" s="103"/>
      <c r="CJ4" s="102"/>
      <c r="CK4" s="103"/>
      <c r="CL4" s="103"/>
    </row>
    <row r="5" spans="1:92" s="113" customFormat="1" ht="15.6" customHeight="1" thickTop="1" x14ac:dyDescent="0.25">
      <c r="A5" s="111" t="s">
        <v>65</v>
      </c>
      <c r="B5" s="33" t="s">
        <v>33</v>
      </c>
      <c r="C5" s="34">
        <v>45473</v>
      </c>
      <c r="D5" s="35">
        <v>45565</v>
      </c>
      <c r="E5" s="35">
        <v>45657</v>
      </c>
      <c r="F5" s="36">
        <v>45747</v>
      </c>
      <c r="G5" s="37">
        <v>45838</v>
      </c>
      <c r="H5" s="34">
        <v>45473</v>
      </c>
      <c r="I5" s="35">
        <v>45565</v>
      </c>
      <c r="J5" s="35">
        <v>45657</v>
      </c>
      <c r="K5" s="36">
        <v>45747</v>
      </c>
      <c r="L5" s="37">
        <v>45838</v>
      </c>
      <c r="M5" s="34">
        <v>45473</v>
      </c>
      <c r="N5" s="35">
        <v>45565</v>
      </c>
      <c r="O5" s="35">
        <v>45657</v>
      </c>
      <c r="P5" s="36">
        <v>45747</v>
      </c>
      <c r="Q5" s="37">
        <v>45838</v>
      </c>
      <c r="R5" s="34">
        <v>45473</v>
      </c>
      <c r="S5" s="35">
        <v>45565</v>
      </c>
      <c r="T5" s="35">
        <v>45657</v>
      </c>
      <c r="U5" s="36">
        <v>45747</v>
      </c>
      <c r="V5" s="37">
        <v>45838</v>
      </c>
      <c r="W5" s="34">
        <v>45473</v>
      </c>
      <c r="X5" s="35">
        <v>45565</v>
      </c>
      <c r="Y5" s="35">
        <v>45657</v>
      </c>
      <c r="Z5" s="36">
        <v>45747</v>
      </c>
      <c r="AA5" s="37">
        <v>45838</v>
      </c>
      <c r="AB5" s="34">
        <v>45473</v>
      </c>
      <c r="AC5" s="35">
        <v>45565</v>
      </c>
      <c r="AD5" s="35">
        <v>45657</v>
      </c>
      <c r="AE5" s="36">
        <v>45747</v>
      </c>
      <c r="AF5" s="37">
        <v>45838</v>
      </c>
      <c r="AG5" s="34">
        <v>45473</v>
      </c>
      <c r="AH5" s="35">
        <v>45565</v>
      </c>
      <c r="AI5" s="35">
        <v>45657</v>
      </c>
      <c r="AJ5" s="36">
        <v>45747</v>
      </c>
      <c r="AK5" s="37">
        <v>45838</v>
      </c>
      <c r="AL5" s="34">
        <v>45473</v>
      </c>
      <c r="AM5" s="35">
        <v>45565</v>
      </c>
      <c r="AN5" s="35">
        <v>45657</v>
      </c>
      <c r="AO5" s="36">
        <v>45747</v>
      </c>
      <c r="AP5" s="37">
        <v>45838</v>
      </c>
      <c r="AQ5" s="34">
        <v>45473</v>
      </c>
      <c r="AR5" s="35">
        <v>45565</v>
      </c>
      <c r="AS5" s="35">
        <v>45657</v>
      </c>
      <c r="AT5" s="36">
        <v>45747</v>
      </c>
      <c r="AU5" s="37">
        <v>45838</v>
      </c>
      <c r="AV5" s="34">
        <v>45473</v>
      </c>
      <c r="AW5" s="35">
        <v>45565</v>
      </c>
      <c r="AX5" s="35">
        <v>45657</v>
      </c>
      <c r="AY5" s="36">
        <v>45747</v>
      </c>
      <c r="AZ5" s="37">
        <v>45838</v>
      </c>
      <c r="BA5" s="34">
        <v>45473</v>
      </c>
      <c r="BB5" s="35">
        <v>45565</v>
      </c>
      <c r="BC5" s="35">
        <v>45657</v>
      </c>
      <c r="BD5" s="36">
        <v>45747</v>
      </c>
      <c r="BE5" s="37">
        <v>45838</v>
      </c>
      <c r="BF5" s="34">
        <v>45473</v>
      </c>
      <c r="BG5" s="35">
        <v>45565</v>
      </c>
      <c r="BH5" s="35">
        <v>45657</v>
      </c>
      <c r="BI5" s="36">
        <v>45747</v>
      </c>
      <c r="BJ5" s="37">
        <v>45838</v>
      </c>
      <c r="BK5" s="34">
        <v>45473</v>
      </c>
      <c r="BL5" s="35">
        <v>45565</v>
      </c>
      <c r="BM5" s="35">
        <v>45657</v>
      </c>
      <c r="BN5" s="36">
        <v>45747</v>
      </c>
      <c r="BO5" s="37">
        <v>45838</v>
      </c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E5" s="114">
        <f>AZ5</f>
        <v>45838</v>
      </c>
      <c r="CF5" s="115"/>
      <c r="CG5" s="115" t="str">
        <f t="shared" ref="CG5:CG14" si="0">IF(ISERROR(IF(SEARCH("ERROR",CF5,1)="#VALUE!","",1)),"",IF(SEARCH("ERROR",CF5,1)="#VALUE!","",1))</f>
        <v/>
      </c>
      <c r="CI5" s="116"/>
      <c r="CJ5" s="114">
        <f>BJ5</f>
        <v>45838</v>
      </c>
      <c r="CK5" s="115"/>
      <c r="CL5" s="115" t="str">
        <f t="shared" ref="CL5:CL14" si="1">IF(ISERROR(IF(SEARCH("ERROR",CK5,1)="#VALUE!","",1)),"",IF(SEARCH("ERROR",CK5,1)="#VALUE!","",1))</f>
        <v/>
      </c>
    </row>
    <row r="6" spans="1:92" s="113" customFormat="1" ht="15.6" customHeight="1" thickBot="1" x14ac:dyDescent="0.3">
      <c r="A6" s="117" t="s">
        <v>34</v>
      </c>
      <c r="B6" s="39"/>
      <c r="C6" s="40" t="s">
        <v>51</v>
      </c>
      <c r="D6" s="41" t="s">
        <v>51</v>
      </c>
      <c r="E6" s="42" t="s">
        <v>51</v>
      </c>
      <c r="F6" s="42" t="s">
        <v>51</v>
      </c>
      <c r="G6" s="43" t="s">
        <v>51</v>
      </c>
      <c r="H6" s="40" t="s">
        <v>51</v>
      </c>
      <c r="I6" s="41" t="s">
        <v>51</v>
      </c>
      <c r="J6" s="42" t="s">
        <v>51</v>
      </c>
      <c r="K6" s="42" t="s">
        <v>51</v>
      </c>
      <c r="L6" s="43" t="s">
        <v>51</v>
      </c>
      <c r="M6" s="40" t="s">
        <v>51</v>
      </c>
      <c r="N6" s="41" t="s">
        <v>51</v>
      </c>
      <c r="O6" s="42" t="s">
        <v>51</v>
      </c>
      <c r="P6" s="42" t="s">
        <v>51</v>
      </c>
      <c r="Q6" s="43" t="s">
        <v>51</v>
      </c>
      <c r="R6" s="40" t="s">
        <v>51</v>
      </c>
      <c r="S6" s="41" t="s">
        <v>51</v>
      </c>
      <c r="T6" s="42" t="s">
        <v>51</v>
      </c>
      <c r="U6" s="42" t="s">
        <v>51</v>
      </c>
      <c r="V6" s="43" t="s">
        <v>51</v>
      </c>
      <c r="W6" s="40" t="s">
        <v>51</v>
      </c>
      <c r="X6" s="41" t="s">
        <v>51</v>
      </c>
      <c r="Y6" s="42" t="s">
        <v>51</v>
      </c>
      <c r="Z6" s="42" t="s">
        <v>51</v>
      </c>
      <c r="AA6" s="43" t="s">
        <v>51</v>
      </c>
      <c r="AB6" s="40" t="s">
        <v>51</v>
      </c>
      <c r="AC6" s="41" t="s">
        <v>51</v>
      </c>
      <c r="AD6" s="42" t="s">
        <v>51</v>
      </c>
      <c r="AE6" s="42" t="s">
        <v>51</v>
      </c>
      <c r="AF6" s="43" t="s">
        <v>51</v>
      </c>
      <c r="AG6" s="40" t="s">
        <v>51</v>
      </c>
      <c r="AH6" s="41" t="s">
        <v>51</v>
      </c>
      <c r="AI6" s="42" t="s">
        <v>51</v>
      </c>
      <c r="AJ6" s="42" t="s">
        <v>51</v>
      </c>
      <c r="AK6" s="43" t="s">
        <v>51</v>
      </c>
      <c r="AL6" s="40" t="s">
        <v>51</v>
      </c>
      <c r="AM6" s="41" t="s">
        <v>51</v>
      </c>
      <c r="AN6" s="42" t="s">
        <v>51</v>
      </c>
      <c r="AO6" s="42" t="s">
        <v>51</v>
      </c>
      <c r="AP6" s="43" t="s">
        <v>51</v>
      </c>
      <c r="AQ6" s="40" t="s">
        <v>51</v>
      </c>
      <c r="AR6" s="41" t="s">
        <v>51</v>
      </c>
      <c r="AS6" s="42" t="s">
        <v>51</v>
      </c>
      <c r="AT6" s="42" t="s">
        <v>51</v>
      </c>
      <c r="AU6" s="43" t="s">
        <v>51</v>
      </c>
      <c r="AV6" s="40" t="s">
        <v>51</v>
      </c>
      <c r="AW6" s="41" t="s">
        <v>51</v>
      </c>
      <c r="AX6" s="42" t="s">
        <v>51</v>
      </c>
      <c r="AY6" s="42" t="s">
        <v>51</v>
      </c>
      <c r="AZ6" s="43" t="s">
        <v>51</v>
      </c>
      <c r="BA6" s="40" t="s">
        <v>51</v>
      </c>
      <c r="BB6" s="41" t="s">
        <v>51</v>
      </c>
      <c r="BC6" s="42" t="s">
        <v>51</v>
      </c>
      <c r="BD6" s="42" t="s">
        <v>51</v>
      </c>
      <c r="BE6" s="43" t="s">
        <v>51</v>
      </c>
      <c r="BF6" s="40" t="s">
        <v>51</v>
      </c>
      <c r="BG6" s="41" t="s">
        <v>51</v>
      </c>
      <c r="BH6" s="42" t="s">
        <v>51</v>
      </c>
      <c r="BI6" s="42" t="s">
        <v>51</v>
      </c>
      <c r="BJ6" s="43" t="s">
        <v>51</v>
      </c>
      <c r="BK6" s="40" t="s">
        <v>51</v>
      </c>
      <c r="BL6" s="41" t="s">
        <v>51</v>
      </c>
      <c r="BM6" s="42" t="s">
        <v>51</v>
      </c>
      <c r="BN6" s="42" t="s">
        <v>51</v>
      </c>
      <c r="BO6" s="43" t="s">
        <v>51</v>
      </c>
      <c r="CE6" s="118" t="s">
        <v>51</v>
      </c>
      <c r="CF6" s="115"/>
      <c r="CG6" s="115" t="str">
        <f t="shared" si="0"/>
        <v/>
      </c>
      <c r="CI6" s="116"/>
      <c r="CJ6" s="118" t="s">
        <v>51</v>
      </c>
      <c r="CK6" s="115"/>
      <c r="CL6" s="115" t="str">
        <f t="shared" si="1"/>
        <v/>
      </c>
    </row>
    <row r="7" spans="1:92" ht="15.6" customHeight="1" thickTop="1" x14ac:dyDescent="0.25">
      <c r="A7" s="119" t="s">
        <v>129</v>
      </c>
      <c r="B7" s="120" t="s">
        <v>17</v>
      </c>
      <c r="C7" s="121">
        <v>0</v>
      </c>
      <c r="D7" s="122">
        <v>0</v>
      </c>
      <c r="E7" s="122">
        <v>0</v>
      </c>
      <c r="F7" s="122">
        <v>0</v>
      </c>
      <c r="G7" s="123">
        <v>0</v>
      </c>
      <c r="H7" s="122">
        <v>98894</v>
      </c>
      <c r="I7" s="122">
        <v>104059</v>
      </c>
      <c r="J7" s="122">
        <v>94999</v>
      </c>
      <c r="K7" s="122">
        <v>608188</v>
      </c>
      <c r="L7" s="123">
        <v>612384</v>
      </c>
      <c r="M7" s="122">
        <v>13976011</v>
      </c>
      <c r="N7" s="122">
        <v>14443746</v>
      </c>
      <c r="O7" s="122">
        <v>13509242</v>
      </c>
      <c r="P7" s="122">
        <v>7854426</v>
      </c>
      <c r="Q7" s="123">
        <v>8192679</v>
      </c>
      <c r="R7" s="122">
        <v>14074905</v>
      </c>
      <c r="S7" s="122">
        <v>14547805</v>
      </c>
      <c r="T7" s="122">
        <v>13604241</v>
      </c>
      <c r="U7" s="122">
        <v>8462614</v>
      </c>
      <c r="V7" s="123">
        <v>8805063</v>
      </c>
      <c r="W7" s="122">
        <v>11669732</v>
      </c>
      <c r="X7" s="122">
        <v>13648746</v>
      </c>
      <c r="Y7" s="122">
        <v>12025512</v>
      </c>
      <c r="Z7" s="122">
        <v>5890434</v>
      </c>
      <c r="AA7" s="123">
        <v>6137540</v>
      </c>
      <c r="AB7" s="122">
        <v>1177695</v>
      </c>
      <c r="AC7" s="122">
        <v>3948529</v>
      </c>
      <c r="AD7" s="122">
        <v>450768</v>
      </c>
      <c r="AE7" s="122">
        <v>1718815</v>
      </c>
      <c r="AF7" s="123">
        <v>1752574</v>
      </c>
      <c r="AG7" s="122">
        <v>12847427</v>
      </c>
      <c r="AH7" s="122">
        <v>17597275</v>
      </c>
      <c r="AI7" s="122">
        <v>12476280</v>
      </c>
      <c r="AJ7" s="122">
        <v>7609249</v>
      </c>
      <c r="AK7" s="123">
        <v>7890114</v>
      </c>
      <c r="AL7" s="122">
        <v>1817046</v>
      </c>
      <c r="AM7" s="122">
        <v>-2411979</v>
      </c>
      <c r="AN7" s="122">
        <v>1706520</v>
      </c>
      <c r="AO7" s="122">
        <v>1400749</v>
      </c>
      <c r="AP7" s="123">
        <v>1488948</v>
      </c>
      <c r="AQ7" s="122">
        <v>1351118</v>
      </c>
      <c r="AR7" s="122">
        <v>-1843591</v>
      </c>
      <c r="AS7" s="122">
        <v>1393050</v>
      </c>
      <c r="AT7" s="122">
        <v>1168510</v>
      </c>
      <c r="AU7" s="123">
        <v>1194613</v>
      </c>
      <c r="AV7" s="122">
        <v>2726683</v>
      </c>
      <c r="AW7" s="122">
        <v>883092</v>
      </c>
      <c r="AX7" s="122">
        <v>2276142</v>
      </c>
      <c r="AY7" s="122">
        <v>1168510</v>
      </c>
      <c r="AZ7" s="123">
        <v>2363123</v>
      </c>
      <c r="BA7" s="80">
        <v>2619314</v>
      </c>
      <c r="BB7" s="80">
        <v>2621650</v>
      </c>
      <c r="BC7" s="80">
        <v>2640409</v>
      </c>
      <c r="BD7" s="80">
        <v>1089144</v>
      </c>
      <c r="BE7" s="81">
        <v>1181056</v>
      </c>
      <c r="BF7" s="80">
        <v>8135150</v>
      </c>
      <c r="BG7" s="80">
        <v>7872591</v>
      </c>
      <c r="BH7" s="80">
        <v>7911021</v>
      </c>
      <c r="BI7" s="80">
        <v>3166057</v>
      </c>
      <c r="BJ7" s="81">
        <v>3456132</v>
      </c>
      <c r="BK7" s="80">
        <v>16713143</v>
      </c>
      <c r="BL7" s="80">
        <v>24585734</v>
      </c>
      <c r="BM7" s="80">
        <v>32496755</v>
      </c>
      <c r="BN7" s="80">
        <v>3166057</v>
      </c>
      <c r="BO7" s="81">
        <v>6622189</v>
      </c>
      <c r="CE7" s="124">
        <f>IF(MONTH($AZ$5)=3,AU7,IF(MONTH($AZ$5)=6,(AT7+AU7),IF(MONTH($AZ$5)=9,SUM(AS7:AU7),SUM(AR7:AU7))))</f>
        <v>2363123</v>
      </c>
      <c r="CF7" s="76" t="str">
        <f t="shared" ref="CF7:CF24" si="2">IF(ROUND(AZ7,-1)=ROUND(CE7,-1),"","ERROR")</f>
        <v/>
      </c>
      <c r="CG7" s="103" t="str">
        <f t="shared" si="0"/>
        <v/>
      </c>
      <c r="CH7" s="100">
        <f t="shared" ref="CH7:CH25" si="3">AZ7-CE7</f>
        <v>0</v>
      </c>
      <c r="CI7" s="125"/>
      <c r="CJ7" s="126">
        <f>IF(MONTH($BJ$5)=3,BJ7,IF(MONTH($BJ$5)=6,(BI7+BJ7),IF(MONTH($BJ$5)=9,SUM(BH7:BJ7),SUM(BG7:BJ7))))</f>
        <v>6622189</v>
      </c>
      <c r="CK7" s="76" t="str">
        <f t="shared" ref="CK7:CK24" si="4">IF(ROUND(BO7,-1)=ROUND(CJ7,-1),"","ERROR")</f>
        <v/>
      </c>
      <c r="CL7" s="103" t="str">
        <f t="shared" si="1"/>
        <v/>
      </c>
      <c r="CM7" s="125">
        <f t="shared" ref="CM7:CM26" si="5">BO7-CJ7</f>
        <v>0</v>
      </c>
    </row>
    <row r="8" spans="1:92" ht="15.6" customHeight="1" x14ac:dyDescent="0.25">
      <c r="A8" s="44" t="s">
        <v>112</v>
      </c>
      <c r="B8" s="127" t="s">
        <v>17</v>
      </c>
      <c r="C8" s="128">
        <v>6442977</v>
      </c>
      <c r="D8" s="129">
        <v>7449141</v>
      </c>
      <c r="E8" s="129">
        <v>7604654</v>
      </c>
      <c r="F8" s="129">
        <v>7559058</v>
      </c>
      <c r="G8" s="130">
        <v>8223087</v>
      </c>
      <c r="H8" s="129">
        <v>0</v>
      </c>
      <c r="I8" s="129">
        <v>0</v>
      </c>
      <c r="J8" s="129">
        <v>0</v>
      </c>
      <c r="K8" s="129">
        <v>0</v>
      </c>
      <c r="L8" s="130">
        <v>0</v>
      </c>
      <c r="M8" s="129">
        <v>0</v>
      </c>
      <c r="N8" s="129">
        <v>0</v>
      </c>
      <c r="O8" s="129">
        <v>0</v>
      </c>
      <c r="P8" s="129">
        <v>0</v>
      </c>
      <c r="Q8" s="130">
        <v>0</v>
      </c>
      <c r="R8" s="129">
        <v>6442981</v>
      </c>
      <c r="S8" s="129">
        <v>7449152</v>
      </c>
      <c r="T8" s="129">
        <v>7604682</v>
      </c>
      <c r="U8" s="129">
        <v>7559058</v>
      </c>
      <c r="V8" s="130">
        <v>8223087</v>
      </c>
      <c r="W8" s="129">
        <v>4120702</v>
      </c>
      <c r="X8" s="129">
        <v>4082308</v>
      </c>
      <c r="Y8" s="129">
        <v>2923740</v>
      </c>
      <c r="Z8" s="129">
        <v>4041718</v>
      </c>
      <c r="AA8" s="130">
        <v>4262528</v>
      </c>
      <c r="AB8" s="129">
        <v>1591138</v>
      </c>
      <c r="AC8" s="129">
        <v>1549012</v>
      </c>
      <c r="AD8" s="129">
        <v>1647017</v>
      </c>
      <c r="AE8" s="129">
        <v>1716156</v>
      </c>
      <c r="AF8" s="130">
        <v>2192285</v>
      </c>
      <c r="AG8" s="129">
        <v>5711840</v>
      </c>
      <c r="AH8" s="129">
        <v>5631320</v>
      </c>
      <c r="AI8" s="129">
        <v>4570757</v>
      </c>
      <c r="AJ8" s="129">
        <v>5757874</v>
      </c>
      <c r="AK8" s="130">
        <v>6454813</v>
      </c>
      <c r="AL8" s="129">
        <v>972301</v>
      </c>
      <c r="AM8" s="129">
        <v>2141871</v>
      </c>
      <c r="AN8" s="129">
        <v>3400439</v>
      </c>
      <c r="AO8" s="129">
        <v>2172630</v>
      </c>
      <c r="AP8" s="130">
        <v>2100629</v>
      </c>
      <c r="AQ8" s="129">
        <v>767801</v>
      </c>
      <c r="AR8" s="129">
        <v>1702518</v>
      </c>
      <c r="AS8" s="129">
        <v>2731151</v>
      </c>
      <c r="AT8" s="129">
        <v>1741002</v>
      </c>
      <c r="AU8" s="130">
        <v>1709741</v>
      </c>
      <c r="AV8" s="129">
        <v>2085320</v>
      </c>
      <c r="AW8" s="129">
        <v>3787838</v>
      </c>
      <c r="AX8" s="129">
        <v>6518989</v>
      </c>
      <c r="AY8" s="129">
        <v>1741002</v>
      </c>
      <c r="AZ8" s="130">
        <v>3450743</v>
      </c>
      <c r="BA8" s="82">
        <v>132349</v>
      </c>
      <c r="BB8" s="82">
        <v>132349</v>
      </c>
      <c r="BC8" s="82">
        <v>133149</v>
      </c>
      <c r="BD8" s="82">
        <v>127453</v>
      </c>
      <c r="BE8" s="83">
        <v>126803</v>
      </c>
      <c r="BF8" s="82">
        <v>397761</v>
      </c>
      <c r="BG8" s="82">
        <v>396786</v>
      </c>
      <c r="BH8" s="82">
        <v>399280</v>
      </c>
      <c r="BI8" s="82">
        <v>383287</v>
      </c>
      <c r="BJ8" s="83">
        <v>380789</v>
      </c>
      <c r="BK8" s="82">
        <v>798656</v>
      </c>
      <c r="BL8" s="82">
        <v>1195442</v>
      </c>
      <c r="BM8" s="82">
        <v>1594722</v>
      </c>
      <c r="BN8" s="82">
        <v>383287</v>
      </c>
      <c r="BO8" s="83">
        <v>764076</v>
      </c>
      <c r="CE8" s="124">
        <f t="shared" ref="CE8:CE26" si="6">IF(MONTH($AZ$5)=3,AU8,IF(MONTH($AZ$5)=6,(AT8+AU8),IF(MONTH($AZ$5)=9,SUM(AS8:AU8),SUM(AR8:AU8))))</f>
        <v>3450743</v>
      </c>
      <c r="CF8" s="76" t="str">
        <f t="shared" si="2"/>
        <v/>
      </c>
      <c r="CG8" s="103" t="str">
        <f t="shared" si="0"/>
        <v/>
      </c>
      <c r="CH8" s="100">
        <f t="shared" si="3"/>
        <v>0</v>
      </c>
      <c r="CI8" s="125"/>
      <c r="CJ8" s="126">
        <f t="shared" ref="CJ8:CJ26" si="7">IF(MONTH($BJ$5)=3,BJ8,IF(MONTH($BJ$5)=6,(BI8+BJ8),IF(MONTH($BJ$5)=9,SUM(BH8:BJ8),SUM(BG8:BJ8))))</f>
        <v>764076</v>
      </c>
      <c r="CK8" s="76" t="str">
        <f t="shared" si="4"/>
        <v/>
      </c>
      <c r="CL8" s="103" t="str">
        <f t="shared" si="1"/>
        <v/>
      </c>
      <c r="CM8" s="125">
        <f t="shared" si="5"/>
        <v>0</v>
      </c>
    </row>
    <row r="9" spans="1:92" ht="15.6" customHeight="1" x14ac:dyDescent="0.25">
      <c r="A9" s="53" t="s">
        <v>34</v>
      </c>
      <c r="B9" s="131" t="s">
        <v>62</v>
      </c>
      <c r="C9" s="132">
        <v>1464231</v>
      </c>
      <c r="D9" s="133">
        <v>9712473</v>
      </c>
      <c r="E9" s="133">
        <v>5929535</v>
      </c>
      <c r="F9" s="133">
        <v>5251401</v>
      </c>
      <c r="G9" s="134">
        <v>5138944</v>
      </c>
      <c r="H9" s="133">
        <v>0</v>
      </c>
      <c r="I9" s="133">
        <v>0</v>
      </c>
      <c r="J9" s="133">
        <v>0</v>
      </c>
      <c r="K9" s="133">
        <v>0</v>
      </c>
      <c r="L9" s="134">
        <v>0</v>
      </c>
      <c r="M9" s="133">
        <v>0</v>
      </c>
      <c r="N9" s="133">
        <v>0</v>
      </c>
      <c r="O9" s="133">
        <v>0</v>
      </c>
      <c r="P9" s="133">
        <v>0</v>
      </c>
      <c r="Q9" s="134">
        <v>0</v>
      </c>
      <c r="R9" s="133">
        <v>1464235</v>
      </c>
      <c r="S9" s="133">
        <v>9712484</v>
      </c>
      <c r="T9" s="133">
        <v>5929563</v>
      </c>
      <c r="U9" s="133">
        <v>5251401</v>
      </c>
      <c r="V9" s="134">
        <v>5138944</v>
      </c>
      <c r="W9" s="133">
        <v>2348630</v>
      </c>
      <c r="X9" s="133">
        <v>2407603</v>
      </c>
      <c r="Y9" s="133">
        <v>1214854</v>
      </c>
      <c r="Z9" s="133">
        <v>2357233</v>
      </c>
      <c r="AA9" s="134">
        <v>2436687</v>
      </c>
      <c r="AB9" s="133">
        <v>484362</v>
      </c>
      <c r="AC9" s="133">
        <v>2046735</v>
      </c>
      <c r="AD9" s="133">
        <v>1294975</v>
      </c>
      <c r="AE9" s="133">
        <v>1175182</v>
      </c>
      <c r="AF9" s="134">
        <v>1421723</v>
      </c>
      <c r="AG9" s="133">
        <v>2832992</v>
      </c>
      <c r="AH9" s="133">
        <v>4454338</v>
      </c>
      <c r="AI9" s="133">
        <v>2509829</v>
      </c>
      <c r="AJ9" s="133">
        <v>3532415</v>
      </c>
      <c r="AK9" s="134">
        <v>3858410</v>
      </c>
      <c r="AL9" s="133">
        <v>-1323170.9779075778</v>
      </c>
      <c r="AM9" s="133">
        <v>5663482.3318368318</v>
      </c>
      <c r="AN9" s="133">
        <v>3706255.2513331613</v>
      </c>
      <c r="AO9" s="133">
        <v>1977035.2358016039</v>
      </c>
      <c r="AP9" s="134">
        <v>1485840.4152830872</v>
      </c>
      <c r="AQ9" s="133">
        <v>-1071175.9779075778</v>
      </c>
      <c r="AR9" s="133">
        <v>4514567.3318368318</v>
      </c>
      <c r="AS9" s="133">
        <v>2980077.8937949426</v>
      </c>
      <c r="AT9" s="133">
        <v>1584265.6885236162</v>
      </c>
      <c r="AU9" s="134">
        <v>1212076.5728199955</v>
      </c>
      <c r="AV9" s="133">
        <v>721268.45990354265</v>
      </c>
      <c r="AW9" s="133">
        <v>5235835.7917403746</v>
      </c>
      <c r="AX9" s="133">
        <v>8215913.6855353164</v>
      </c>
      <c r="AY9" s="133">
        <v>1584265.6885236162</v>
      </c>
      <c r="AZ9" s="134">
        <v>2796342.2613436114</v>
      </c>
      <c r="BA9" s="84">
        <v>99735</v>
      </c>
      <c r="BB9" s="84">
        <v>99877</v>
      </c>
      <c r="BC9" s="84">
        <v>100245</v>
      </c>
      <c r="BD9" s="84">
        <v>95927</v>
      </c>
      <c r="BE9" s="85">
        <v>95150</v>
      </c>
      <c r="BF9" s="84">
        <v>299698</v>
      </c>
      <c r="BG9" s="84">
        <v>299242</v>
      </c>
      <c r="BH9" s="84">
        <v>300857</v>
      </c>
      <c r="BI9" s="84">
        <v>288582</v>
      </c>
      <c r="BJ9" s="85">
        <v>285949</v>
      </c>
      <c r="BK9" s="84">
        <v>601470</v>
      </c>
      <c r="BL9" s="84">
        <v>900712</v>
      </c>
      <c r="BM9" s="84">
        <v>1201569</v>
      </c>
      <c r="BN9" s="84">
        <v>288582</v>
      </c>
      <c r="BO9" s="85">
        <v>574531</v>
      </c>
      <c r="BP9" s="107"/>
      <c r="BS9" s="107"/>
      <c r="BT9" s="107"/>
      <c r="BU9" s="107"/>
      <c r="BX9" s="107"/>
      <c r="CE9" s="124">
        <f>IF(MONTH($AZ$5)=3,AU9,IF(MONTH($AZ$5)=6,(AT9+AU9),IF(MONTH($AZ$5)=9,SUM(AS9:AU9),SUM(AR9:AU9))))</f>
        <v>2796342.2613436114</v>
      </c>
      <c r="CF9" s="76" t="str">
        <f>IF(ROUND(AZ9,-1)=ROUND(CE9,-1),"","ERROR")</f>
        <v/>
      </c>
      <c r="CG9" s="103" t="str">
        <f t="shared" si="0"/>
        <v/>
      </c>
      <c r="CH9" s="100">
        <f>AZ9-CE9</f>
        <v>0</v>
      </c>
      <c r="CI9" s="125"/>
      <c r="CJ9" s="135">
        <f>IF(MONTH($BJ$5)=3,BJ9,IF(MONTH($BJ$5)=6,(BI9+BJ9),IF(MONTH($BJ$5)=9,SUM(BH9:BJ9),SUM(BG9:BJ9))))</f>
        <v>574531</v>
      </c>
      <c r="CK9" s="76" t="str">
        <f>IF(ROUND(BO9,-1)=ROUND(CJ9,-1),"","ERROR")</f>
        <v/>
      </c>
      <c r="CL9" s="103" t="str">
        <f t="shared" si="1"/>
        <v/>
      </c>
      <c r="CM9" s="125">
        <f>BO9-CJ9</f>
        <v>0</v>
      </c>
    </row>
    <row r="10" spans="1:92" ht="15.6" customHeight="1" x14ac:dyDescent="0.25">
      <c r="A10" s="44" t="s">
        <v>113</v>
      </c>
      <c r="B10" s="127" t="s">
        <v>17</v>
      </c>
      <c r="C10" s="128">
        <v>10685437</v>
      </c>
      <c r="D10" s="129">
        <v>10554639</v>
      </c>
      <c r="E10" s="129">
        <v>10730099</v>
      </c>
      <c r="F10" s="129">
        <v>10953367</v>
      </c>
      <c r="G10" s="130">
        <v>10750133</v>
      </c>
      <c r="H10" s="129">
        <v>0</v>
      </c>
      <c r="I10" s="129">
        <v>0</v>
      </c>
      <c r="J10" s="129">
        <v>0</v>
      </c>
      <c r="K10" s="129">
        <v>0</v>
      </c>
      <c r="L10" s="130">
        <v>0</v>
      </c>
      <c r="M10" s="129">
        <v>0</v>
      </c>
      <c r="N10" s="129">
        <v>0</v>
      </c>
      <c r="O10" s="129">
        <v>0</v>
      </c>
      <c r="P10" s="129">
        <v>0</v>
      </c>
      <c r="Q10" s="130">
        <v>0</v>
      </c>
      <c r="R10" s="129">
        <v>10777453</v>
      </c>
      <c r="S10" s="129">
        <v>10674551</v>
      </c>
      <c r="T10" s="129">
        <v>10601578</v>
      </c>
      <c r="U10" s="129">
        <v>10861123</v>
      </c>
      <c r="V10" s="130">
        <v>10775808</v>
      </c>
      <c r="W10" s="129">
        <v>5598110</v>
      </c>
      <c r="X10" s="129">
        <v>5524089</v>
      </c>
      <c r="Y10" s="129">
        <v>5406060</v>
      </c>
      <c r="Z10" s="129">
        <v>5529102</v>
      </c>
      <c r="AA10" s="130">
        <v>5564918</v>
      </c>
      <c r="AB10" s="129">
        <v>1927358</v>
      </c>
      <c r="AC10" s="129">
        <v>2048828</v>
      </c>
      <c r="AD10" s="129">
        <v>2047920</v>
      </c>
      <c r="AE10" s="129">
        <v>2121126</v>
      </c>
      <c r="AF10" s="130">
        <v>2127601</v>
      </c>
      <c r="AG10" s="129">
        <v>7525468</v>
      </c>
      <c r="AH10" s="129">
        <v>7572917</v>
      </c>
      <c r="AI10" s="129">
        <v>7453980</v>
      </c>
      <c r="AJ10" s="129">
        <v>7650228</v>
      </c>
      <c r="AK10" s="130">
        <v>7692519</v>
      </c>
      <c r="AL10" s="129">
        <v>459365</v>
      </c>
      <c r="AM10" s="129">
        <v>3685994</v>
      </c>
      <c r="AN10" s="129">
        <v>3866317</v>
      </c>
      <c r="AO10" s="129">
        <v>3976447</v>
      </c>
      <c r="AP10" s="130">
        <v>3876340</v>
      </c>
      <c r="AQ10" s="129">
        <v>2903720</v>
      </c>
      <c r="AR10" s="129">
        <v>2891641</v>
      </c>
      <c r="AS10" s="129">
        <v>3017582</v>
      </c>
      <c r="AT10" s="129">
        <v>3146237</v>
      </c>
      <c r="AU10" s="130">
        <v>3061169</v>
      </c>
      <c r="AV10" s="129">
        <v>5763300</v>
      </c>
      <c r="AW10" s="129">
        <v>8654941</v>
      </c>
      <c r="AX10" s="129">
        <v>11672523</v>
      </c>
      <c r="AY10" s="129">
        <v>3146237</v>
      </c>
      <c r="AZ10" s="130">
        <v>6207406</v>
      </c>
      <c r="BA10" s="82">
        <v>267422</v>
      </c>
      <c r="BB10" s="82">
        <v>264373</v>
      </c>
      <c r="BC10" s="82">
        <v>264968</v>
      </c>
      <c r="BD10" s="82">
        <v>267717</v>
      </c>
      <c r="BE10" s="83">
        <v>265389</v>
      </c>
      <c r="BF10" s="82">
        <v>804961</v>
      </c>
      <c r="BG10" s="82">
        <v>797364</v>
      </c>
      <c r="BH10" s="82">
        <v>794474</v>
      </c>
      <c r="BI10" s="82">
        <v>808962</v>
      </c>
      <c r="BJ10" s="83">
        <v>798845</v>
      </c>
      <c r="BK10" s="82">
        <v>1619878</v>
      </c>
      <c r="BL10" s="82">
        <v>2417242</v>
      </c>
      <c r="BM10" s="82">
        <v>3211716</v>
      </c>
      <c r="BN10" s="82">
        <v>808962</v>
      </c>
      <c r="BO10" s="83">
        <v>1607807</v>
      </c>
      <c r="CE10" s="124">
        <f t="shared" si="6"/>
        <v>6207406</v>
      </c>
      <c r="CF10" s="76" t="str">
        <f t="shared" si="2"/>
        <v/>
      </c>
      <c r="CG10" s="103" t="str">
        <f t="shared" si="0"/>
        <v/>
      </c>
      <c r="CH10" s="100">
        <f t="shared" si="3"/>
        <v>0</v>
      </c>
      <c r="CI10" s="125"/>
      <c r="CJ10" s="126">
        <f t="shared" si="7"/>
        <v>1607807</v>
      </c>
      <c r="CK10" s="76" t="str">
        <f t="shared" si="4"/>
        <v/>
      </c>
      <c r="CL10" s="103" t="str">
        <f t="shared" si="1"/>
        <v/>
      </c>
      <c r="CM10" s="125">
        <f t="shared" si="5"/>
        <v>0</v>
      </c>
    </row>
    <row r="11" spans="1:92" ht="15.6" customHeight="1" x14ac:dyDescent="0.25">
      <c r="A11" s="53" t="s">
        <v>34</v>
      </c>
      <c r="B11" s="131" t="s">
        <v>62</v>
      </c>
      <c r="C11" s="132">
        <v>7846020</v>
      </c>
      <c r="D11" s="133">
        <v>7736503</v>
      </c>
      <c r="E11" s="133">
        <v>7812638</v>
      </c>
      <c r="F11" s="133">
        <v>7766859</v>
      </c>
      <c r="G11" s="134">
        <v>7644291</v>
      </c>
      <c r="H11" s="133">
        <v>0</v>
      </c>
      <c r="I11" s="133">
        <v>0</v>
      </c>
      <c r="J11" s="133">
        <v>0</v>
      </c>
      <c r="K11" s="133">
        <v>0</v>
      </c>
      <c r="L11" s="134">
        <v>0</v>
      </c>
      <c r="M11" s="133">
        <v>0</v>
      </c>
      <c r="N11" s="133">
        <v>0</v>
      </c>
      <c r="O11" s="133">
        <v>0</v>
      </c>
      <c r="P11" s="133">
        <v>0</v>
      </c>
      <c r="Q11" s="134">
        <v>0</v>
      </c>
      <c r="R11" s="133">
        <v>7912841</v>
      </c>
      <c r="S11" s="133">
        <v>7819028</v>
      </c>
      <c r="T11" s="133">
        <v>7721582</v>
      </c>
      <c r="U11" s="133">
        <v>7703190</v>
      </c>
      <c r="V11" s="134">
        <v>7655786</v>
      </c>
      <c r="W11" s="133">
        <v>3860571</v>
      </c>
      <c r="X11" s="133">
        <v>3857991</v>
      </c>
      <c r="Y11" s="133">
        <v>3704664</v>
      </c>
      <c r="Z11" s="133">
        <v>3710987</v>
      </c>
      <c r="AA11" s="134">
        <v>3735699</v>
      </c>
      <c r="AB11" s="133">
        <v>1441335</v>
      </c>
      <c r="AC11" s="133">
        <v>1549996</v>
      </c>
      <c r="AD11" s="133">
        <v>1329607</v>
      </c>
      <c r="AE11" s="133">
        <v>1549822</v>
      </c>
      <c r="AF11" s="134">
        <v>1556146</v>
      </c>
      <c r="AG11" s="133">
        <v>5301906</v>
      </c>
      <c r="AH11" s="133">
        <v>5407987</v>
      </c>
      <c r="AI11" s="133">
        <v>5034271</v>
      </c>
      <c r="AJ11" s="133">
        <v>5260809</v>
      </c>
      <c r="AK11" s="134">
        <v>5291845</v>
      </c>
      <c r="AL11" s="133">
        <v>3073007</v>
      </c>
      <c r="AM11" s="133">
        <v>2995401</v>
      </c>
      <c r="AN11" s="133">
        <v>3406030</v>
      </c>
      <c r="AO11" s="133">
        <v>3208723</v>
      </c>
      <c r="AP11" s="134">
        <v>3156202</v>
      </c>
      <c r="AQ11" s="133">
        <v>2425484</v>
      </c>
      <c r="AR11" s="133">
        <v>2364637</v>
      </c>
      <c r="AS11" s="133">
        <v>2688065</v>
      </c>
      <c r="AT11" s="133">
        <v>2538754</v>
      </c>
      <c r="AU11" s="134">
        <v>2499529</v>
      </c>
      <c r="AV11" s="133">
        <v>4742576</v>
      </c>
      <c r="AW11" s="133">
        <v>7107213</v>
      </c>
      <c r="AX11" s="133">
        <v>9795278</v>
      </c>
      <c r="AY11" s="133">
        <v>2538754</v>
      </c>
      <c r="AZ11" s="134">
        <v>5038283</v>
      </c>
      <c r="BA11" s="84">
        <v>211522</v>
      </c>
      <c r="BB11" s="84">
        <v>208383</v>
      </c>
      <c r="BC11" s="84">
        <v>208537</v>
      </c>
      <c r="BD11" s="84">
        <v>206223</v>
      </c>
      <c r="BE11" s="85">
        <v>204656</v>
      </c>
      <c r="BF11" s="84">
        <v>637049</v>
      </c>
      <c r="BG11" s="84">
        <v>629682</v>
      </c>
      <c r="BH11" s="84">
        <v>625512</v>
      </c>
      <c r="BI11" s="84">
        <v>622445</v>
      </c>
      <c r="BJ11" s="85">
        <v>615775</v>
      </c>
      <c r="BK11" s="84">
        <v>1281190</v>
      </c>
      <c r="BL11" s="84">
        <v>1910872</v>
      </c>
      <c r="BM11" s="84">
        <v>2536384</v>
      </c>
      <c r="BN11" s="84">
        <v>622445</v>
      </c>
      <c r="BO11" s="85">
        <v>1238220</v>
      </c>
      <c r="BP11" s="107"/>
      <c r="BS11" s="107"/>
      <c r="BT11" s="107"/>
      <c r="BU11" s="107"/>
      <c r="BX11" s="107"/>
      <c r="CE11" s="124">
        <f>IF(MONTH($AZ$5)=3,AU11,IF(MONTH($AZ$5)=6,(AT11+AU11),IF(MONTH($AZ$5)=9,SUM(AS11:AU11),SUM(AR11:AU11))))</f>
        <v>5038283</v>
      </c>
      <c r="CF11" s="76" t="str">
        <f>IF(ROUND(AZ11,-1)=ROUND(CE11,-1),"","ERROR")</f>
        <v/>
      </c>
      <c r="CG11" s="103" t="str">
        <f t="shared" si="0"/>
        <v/>
      </c>
      <c r="CH11" s="100">
        <f>AZ11-CE11</f>
        <v>0</v>
      </c>
      <c r="CI11" s="125"/>
      <c r="CJ11" s="135">
        <f>IF(MONTH($BJ$5)=3,BJ11,IF(MONTH($BJ$5)=6,(BI11+BJ11),IF(MONTH($BJ$5)=9,SUM(BH11:BJ11),SUM(BG11:BJ11))))</f>
        <v>1238220</v>
      </c>
      <c r="CK11" s="76" t="str">
        <f>IF(ROUND(BO11,-1)=ROUND(CJ11,-1),"","ERROR")</f>
        <v/>
      </c>
      <c r="CL11" s="103" t="str">
        <f t="shared" si="1"/>
        <v/>
      </c>
      <c r="CM11" s="125">
        <f>BO11-CJ11</f>
        <v>0</v>
      </c>
    </row>
    <row r="12" spans="1:92" ht="15.6" customHeight="1" x14ac:dyDescent="0.25">
      <c r="A12" s="44" t="s">
        <v>114</v>
      </c>
      <c r="B12" s="136" t="s">
        <v>17</v>
      </c>
      <c r="C12" s="121">
        <v>2344847.8300000005</v>
      </c>
      <c r="D12" s="122">
        <v>2258236.1599999988</v>
      </c>
      <c r="E12" s="122">
        <v>2236566.9800000014</v>
      </c>
      <c r="F12" s="122">
        <v>2168090.7199999997</v>
      </c>
      <c r="G12" s="123">
        <v>2065948.5600000005</v>
      </c>
      <c r="H12" s="122">
        <v>48567.76</v>
      </c>
      <c r="I12" s="122">
        <v>52290.139999999992</v>
      </c>
      <c r="J12" s="122">
        <v>47902.040000000008</v>
      </c>
      <c r="K12" s="122">
        <v>63489.83</v>
      </c>
      <c r="L12" s="123">
        <v>53328.479999999996</v>
      </c>
      <c r="M12" s="122">
        <v>5590843.9900000012</v>
      </c>
      <c r="N12" s="122">
        <v>6067888.9399999985</v>
      </c>
      <c r="O12" s="122">
        <v>5941381.379999999</v>
      </c>
      <c r="P12" s="122">
        <v>6458999.7599999998</v>
      </c>
      <c r="Q12" s="123">
        <v>6599357.620000001</v>
      </c>
      <c r="R12" s="122">
        <v>7984259.5800000019</v>
      </c>
      <c r="S12" s="122">
        <v>8378415.2399999965</v>
      </c>
      <c r="T12" s="122">
        <v>8225850.4000000004</v>
      </c>
      <c r="U12" s="122">
        <v>8690580.3099999987</v>
      </c>
      <c r="V12" s="123">
        <v>8718634.660000002</v>
      </c>
      <c r="W12" s="122">
        <v>5515965.9197499994</v>
      </c>
      <c r="X12" s="122">
        <v>7167002.7082499992</v>
      </c>
      <c r="Y12" s="122">
        <v>5559530.0322500002</v>
      </c>
      <c r="Z12" s="122">
        <v>5879921.3397500003</v>
      </c>
      <c r="AA12" s="123">
        <v>5690532.4444999993</v>
      </c>
      <c r="AB12" s="122">
        <v>1704629.5302499998</v>
      </c>
      <c r="AC12" s="122">
        <v>1735616.8817500009</v>
      </c>
      <c r="AD12" s="122">
        <v>1557957.1077499997</v>
      </c>
      <c r="AE12" s="122">
        <v>1831662.21025</v>
      </c>
      <c r="AF12" s="123">
        <v>1780208.4655000009</v>
      </c>
      <c r="AG12" s="122">
        <v>7220595.4499999993</v>
      </c>
      <c r="AH12" s="122">
        <v>8902619.5899999999</v>
      </c>
      <c r="AI12" s="122">
        <v>7117487.1399999997</v>
      </c>
      <c r="AJ12" s="122">
        <v>7711583.5500000007</v>
      </c>
      <c r="AK12" s="123">
        <v>7470740.9100000001</v>
      </c>
      <c r="AL12" s="122">
        <v>788577.67000000272</v>
      </c>
      <c r="AM12" s="122">
        <v>-500982.55000000336</v>
      </c>
      <c r="AN12" s="122">
        <v>1125206.2199999997</v>
      </c>
      <c r="AO12" s="122">
        <v>990774.64999999793</v>
      </c>
      <c r="AP12" s="123">
        <v>1310382.7800000019</v>
      </c>
      <c r="AQ12" s="122">
        <v>618710.67000000272</v>
      </c>
      <c r="AR12" s="122">
        <v>-396729.80000000336</v>
      </c>
      <c r="AS12" s="122">
        <v>888591.46999999974</v>
      </c>
      <c r="AT12" s="122">
        <v>782568.64999999793</v>
      </c>
      <c r="AU12" s="123">
        <v>1035603.7800000019</v>
      </c>
      <c r="AV12" s="122">
        <v>1947582.8299999996</v>
      </c>
      <c r="AW12" s="122">
        <v>1550853.0299999982</v>
      </c>
      <c r="AX12" s="122">
        <v>2439444.4999999963</v>
      </c>
      <c r="AY12" s="122">
        <v>782568.64999999793</v>
      </c>
      <c r="AZ12" s="123">
        <v>1818172.4300000016</v>
      </c>
      <c r="BA12" s="80">
        <v>1026352</v>
      </c>
      <c r="BB12" s="80">
        <v>972490.99999999988</v>
      </c>
      <c r="BC12" s="80">
        <v>960985</v>
      </c>
      <c r="BD12" s="80">
        <v>954101</v>
      </c>
      <c r="BE12" s="81">
        <v>957907</v>
      </c>
      <c r="BF12" s="80">
        <v>3123030</v>
      </c>
      <c r="BG12" s="80">
        <v>3013315</v>
      </c>
      <c r="BH12" s="80">
        <v>2891282</v>
      </c>
      <c r="BI12" s="80">
        <v>2873522</v>
      </c>
      <c r="BJ12" s="81">
        <v>2882030</v>
      </c>
      <c r="BK12" s="80">
        <v>6247832</v>
      </c>
      <c r="BL12" s="80">
        <v>9261147</v>
      </c>
      <c r="BM12" s="80">
        <v>12152429</v>
      </c>
      <c r="BN12" s="80">
        <v>2873522</v>
      </c>
      <c r="BO12" s="81">
        <v>5755552</v>
      </c>
      <c r="CE12" s="124">
        <f t="shared" si="6"/>
        <v>1818172.4299999997</v>
      </c>
      <c r="CF12" s="76" t="str">
        <f t="shared" si="2"/>
        <v/>
      </c>
      <c r="CG12" s="103" t="str">
        <f t="shared" si="0"/>
        <v/>
      </c>
      <c r="CH12" s="100">
        <f t="shared" si="3"/>
        <v>1.862645149230957E-9</v>
      </c>
      <c r="CI12" s="125"/>
      <c r="CJ12" s="126">
        <f t="shared" si="7"/>
        <v>5755552</v>
      </c>
      <c r="CK12" s="76" t="str">
        <f t="shared" si="4"/>
        <v/>
      </c>
      <c r="CL12" s="103" t="str">
        <f t="shared" si="1"/>
        <v/>
      </c>
      <c r="CM12" s="125">
        <f t="shared" si="5"/>
        <v>0</v>
      </c>
    </row>
    <row r="13" spans="1:92" ht="15.6" customHeight="1" x14ac:dyDescent="0.25">
      <c r="A13" s="44" t="s">
        <v>115</v>
      </c>
      <c r="B13" s="136" t="s">
        <v>17</v>
      </c>
      <c r="C13" s="121">
        <v>10908191</v>
      </c>
      <c r="D13" s="122">
        <v>10939693</v>
      </c>
      <c r="E13" s="122">
        <v>10849740</v>
      </c>
      <c r="F13" s="122">
        <v>10971439</v>
      </c>
      <c r="G13" s="123">
        <v>10892584</v>
      </c>
      <c r="H13" s="122">
        <v>0</v>
      </c>
      <c r="I13" s="122">
        <v>0</v>
      </c>
      <c r="J13" s="122">
        <v>0</v>
      </c>
      <c r="K13" s="122">
        <v>0</v>
      </c>
      <c r="L13" s="123">
        <v>0</v>
      </c>
      <c r="M13" s="122">
        <v>0</v>
      </c>
      <c r="N13" s="122">
        <v>0</v>
      </c>
      <c r="O13" s="122">
        <v>0</v>
      </c>
      <c r="P13" s="122">
        <v>0</v>
      </c>
      <c r="Q13" s="123">
        <v>0</v>
      </c>
      <c r="R13" s="122">
        <v>10908191</v>
      </c>
      <c r="S13" s="122">
        <v>10939693</v>
      </c>
      <c r="T13" s="122">
        <v>10849740</v>
      </c>
      <c r="U13" s="122">
        <v>10971439</v>
      </c>
      <c r="V13" s="123">
        <v>10892584</v>
      </c>
      <c r="W13" s="122">
        <v>6195636</v>
      </c>
      <c r="X13" s="122">
        <v>6891954</v>
      </c>
      <c r="Y13" s="122">
        <v>6185025</v>
      </c>
      <c r="Z13" s="122">
        <v>6679342</v>
      </c>
      <c r="AA13" s="123">
        <v>6869940</v>
      </c>
      <c r="AB13" s="122">
        <v>1107972</v>
      </c>
      <c r="AC13" s="122">
        <v>1357324</v>
      </c>
      <c r="AD13" s="122">
        <v>300503</v>
      </c>
      <c r="AE13" s="122">
        <v>1141510</v>
      </c>
      <c r="AF13" s="123">
        <v>1307412</v>
      </c>
      <c r="AG13" s="122">
        <v>7303608</v>
      </c>
      <c r="AH13" s="122">
        <v>8249278</v>
      </c>
      <c r="AI13" s="122">
        <v>6485528</v>
      </c>
      <c r="AJ13" s="122">
        <v>7820852</v>
      </c>
      <c r="AK13" s="123">
        <v>8177352</v>
      </c>
      <c r="AL13" s="122">
        <v>3346299</v>
      </c>
      <c r="AM13" s="122">
        <v>2823650</v>
      </c>
      <c r="AN13" s="122">
        <v>4446845</v>
      </c>
      <c r="AO13" s="122">
        <v>3230801</v>
      </c>
      <c r="AP13" s="123">
        <v>2840727</v>
      </c>
      <c r="AQ13" s="122">
        <v>2643911</v>
      </c>
      <c r="AR13" s="122">
        <v>2230009</v>
      </c>
      <c r="AS13" s="122">
        <v>3513161</v>
      </c>
      <c r="AT13" s="122">
        <v>2552333</v>
      </c>
      <c r="AU13" s="123">
        <v>2244192</v>
      </c>
      <c r="AV13" s="122">
        <v>5304921</v>
      </c>
      <c r="AW13" s="122">
        <v>7534930</v>
      </c>
      <c r="AX13" s="122">
        <v>11048091</v>
      </c>
      <c r="AY13" s="122">
        <v>2552333</v>
      </c>
      <c r="AZ13" s="123">
        <v>4796525</v>
      </c>
      <c r="BA13" s="80">
        <v>258518</v>
      </c>
      <c r="BB13" s="80">
        <v>254160</v>
      </c>
      <c r="BC13" s="80">
        <v>255562</v>
      </c>
      <c r="BD13" s="80">
        <v>256465</v>
      </c>
      <c r="BE13" s="81">
        <v>255126</v>
      </c>
      <c r="BF13" s="80">
        <v>825362</v>
      </c>
      <c r="BG13" s="80">
        <v>765869</v>
      </c>
      <c r="BH13" s="80">
        <v>765124</v>
      </c>
      <c r="BI13" s="80">
        <v>771416</v>
      </c>
      <c r="BJ13" s="81">
        <v>765760</v>
      </c>
      <c r="BK13" s="80">
        <v>1545147</v>
      </c>
      <c r="BL13" s="80">
        <v>2311016</v>
      </c>
      <c r="BM13" s="80">
        <v>3076140</v>
      </c>
      <c r="BN13" s="80">
        <v>771416</v>
      </c>
      <c r="BO13" s="81">
        <v>1537176</v>
      </c>
      <c r="CE13" s="124">
        <f t="shared" si="6"/>
        <v>4796525</v>
      </c>
      <c r="CF13" s="76" t="str">
        <f t="shared" si="2"/>
        <v/>
      </c>
      <c r="CG13" s="103" t="str">
        <f t="shared" si="0"/>
        <v/>
      </c>
      <c r="CH13" s="100">
        <f t="shared" si="3"/>
        <v>0</v>
      </c>
      <c r="CI13" s="125"/>
      <c r="CJ13" s="126">
        <f t="shared" si="7"/>
        <v>1537176</v>
      </c>
      <c r="CK13" s="76" t="str">
        <f t="shared" si="4"/>
        <v/>
      </c>
      <c r="CL13" s="103" t="str">
        <f t="shared" si="1"/>
        <v/>
      </c>
      <c r="CM13" s="125">
        <f t="shared" si="5"/>
        <v>0</v>
      </c>
    </row>
    <row r="14" spans="1:92" ht="15.6" customHeight="1" x14ac:dyDescent="0.25">
      <c r="A14" s="44" t="s">
        <v>116</v>
      </c>
      <c r="B14" s="136" t="s">
        <v>17</v>
      </c>
      <c r="C14" s="121">
        <v>1895224</v>
      </c>
      <c r="D14" s="122">
        <v>1821735</v>
      </c>
      <c r="E14" s="122">
        <v>1776159</v>
      </c>
      <c r="F14" s="122">
        <v>1858781</v>
      </c>
      <c r="G14" s="123">
        <v>1797003.2000000002</v>
      </c>
      <c r="H14" s="122">
        <v>0</v>
      </c>
      <c r="I14" s="122">
        <v>0</v>
      </c>
      <c r="J14" s="122">
        <v>0</v>
      </c>
      <c r="K14" s="122">
        <v>0</v>
      </c>
      <c r="L14" s="123">
        <v>0</v>
      </c>
      <c r="M14" s="122">
        <v>0</v>
      </c>
      <c r="N14" s="122">
        <v>0</v>
      </c>
      <c r="O14" s="122">
        <v>0</v>
      </c>
      <c r="P14" s="122">
        <v>0</v>
      </c>
      <c r="Q14" s="123">
        <v>0</v>
      </c>
      <c r="R14" s="122">
        <v>1909247</v>
      </c>
      <c r="S14" s="122">
        <v>1835392</v>
      </c>
      <c r="T14" s="122">
        <v>1772780</v>
      </c>
      <c r="U14" s="122">
        <v>1857328</v>
      </c>
      <c r="V14" s="123">
        <v>1808057.5000000002</v>
      </c>
      <c r="W14" s="122">
        <v>887842</v>
      </c>
      <c r="X14" s="122">
        <v>867421</v>
      </c>
      <c r="Y14" s="122">
        <v>709875</v>
      </c>
      <c r="Z14" s="122">
        <v>809219</v>
      </c>
      <c r="AA14" s="123">
        <v>776306</v>
      </c>
      <c r="AB14" s="122">
        <v>792683</v>
      </c>
      <c r="AC14" s="122">
        <v>425460</v>
      </c>
      <c r="AD14" s="122">
        <v>45066</v>
      </c>
      <c r="AE14" s="122">
        <v>723823</v>
      </c>
      <c r="AF14" s="123">
        <v>747146</v>
      </c>
      <c r="AG14" s="122">
        <v>1680525</v>
      </c>
      <c r="AH14" s="122">
        <v>1292881</v>
      </c>
      <c r="AI14" s="122">
        <v>754941</v>
      </c>
      <c r="AJ14" s="122">
        <v>1533042</v>
      </c>
      <c r="AK14" s="123">
        <v>1523452</v>
      </c>
      <c r="AL14" s="122">
        <v>276706</v>
      </c>
      <c r="AM14" s="122">
        <v>574895</v>
      </c>
      <c r="AN14" s="122">
        <v>1060699</v>
      </c>
      <c r="AO14" s="122">
        <v>374569</v>
      </c>
      <c r="AP14" s="123">
        <v>347542.50000000023</v>
      </c>
      <c r="AQ14" s="122">
        <v>220795</v>
      </c>
      <c r="AR14" s="122">
        <v>456160</v>
      </c>
      <c r="AS14" s="122">
        <v>844328</v>
      </c>
      <c r="AT14" s="122">
        <v>286937</v>
      </c>
      <c r="AU14" s="123">
        <v>275586.50000000023</v>
      </c>
      <c r="AV14" s="122">
        <v>326161</v>
      </c>
      <c r="AW14" s="122">
        <v>782321</v>
      </c>
      <c r="AX14" s="122">
        <v>1626649</v>
      </c>
      <c r="AY14" s="122">
        <v>286937</v>
      </c>
      <c r="AZ14" s="123">
        <v>562523.5</v>
      </c>
      <c r="BA14" s="80">
        <v>48762</v>
      </c>
      <c r="BB14" s="80">
        <v>47489</v>
      </c>
      <c r="BC14" s="80">
        <v>46291</v>
      </c>
      <c r="BD14" s="80">
        <v>49517</v>
      </c>
      <c r="BE14" s="81">
        <v>48601</v>
      </c>
      <c r="BF14" s="80">
        <v>148383</v>
      </c>
      <c r="BG14" s="80">
        <v>144563</v>
      </c>
      <c r="BH14" s="80">
        <v>140081</v>
      </c>
      <c r="BI14" s="80">
        <v>149409</v>
      </c>
      <c r="BJ14" s="81">
        <v>146615</v>
      </c>
      <c r="BK14" s="80">
        <v>299624</v>
      </c>
      <c r="BL14" s="80">
        <v>444187</v>
      </c>
      <c r="BM14" s="80">
        <v>584268</v>
      </c>
      <c r="BN14" s="80">
        <v>149409</v>
      </c>
      <c r="BO14" s="81">
        <v>296024</v>
      </c>
      <c r="CE14" s="124">
        <f t="shared" si="6"/>
        <v>562523.50000000023</v>
      </c>
      <c r="CF14" s="76" t="str">
        <f t="shared" si="2"/>
        <v/>
      </c>
      <c r="CG14" s="103" t="str">
        <f t="shared" si="0"/>
        <v/>
      </c>
      <c r="CH14" s="100">
        <f t="shared" si="3"/>
        <v>0</v>
      </c>
      <c r="CI14" s="125"/>
      <c r="CJ14" s="126">
        <f t="shared" si="7"/>
        <v>296024</v>
      </c>
      <c r="CK14" s="76" t="str">
        <f t="shared" si="4"/>
        <v/>
      </c>
      <c r="CL14" s="103" t="str">
        <f t="shared" si="1"/>
        <v/>
      </c>
      <c r="CM14" s="125">
        <f t="shared" si="5"/>
        <v>0</v>
      </c>
    </row>
    <row r="15" spans="1:92" ht="15.6" customHeight="1" x14ac:dyDescent="0.25">
      <c r="A15" s="44" t="s">
        <v>127</v>
      </c>
      <c r="B15" s="136" t="s">
        <v>17</v>
      </c>
      <c r="C15" s="121">
        <v>0</v>
      </c>
      <c r="D15" s="122">
        <v>0</v>
      </c>
      <c r="E15" s="122">
        <v>0</v>
      </c>
      <c r="F15" s="122">
        <v>0</v>
      </c>
      <c r="G15" s="123">
        <v>0</v>
      </c>
      <c r="H15" s="122">
        <v>3712</v>
      </c>
      <c r="I15" s="122">
        <v>6288</v>
      </c>
      <c r="J15" s="122">
        <v>4733</v>
      </c>
      <c r="K15" s="122">
        <v>2586</v>
      </c>
      <c r="L15" s="123">
        <v>5975</v>
      </c>
      <c r="M15" s="122">
        <v>675783</v>
      </c>
      <c r="N15" s="122">
        <v>-1816427</v>
      </c>
      <c r="O15" s="122">
        <v>4594944</v>
      </c>
      <c r="P15" s="122">
        <v>2250198</v>
      </c>
      <c r="Q15" s="123">
        <v>2432212</v>
      </c>
      <c r="R15" s="122">
        <v>679495</v>
      </c>
      <c r="S15" s="122">
        <v>1425218</v>
      </c>
      <c r="T15" s="122">
        <v>1364320</v>
      </c>
      <c r="U15" s="122">
        <v>2252784</v>
      </c>
      <c r="V15" s="123">
        <v>2438187</v>
      </c>
      <c r="W15" s="122">
        <v>157997</v>
      </c>
      <c r="X15" s="122">
        <v>817289</v>
      </c>
      <c r="Y15" s="122">
        <v>2278472</v>
      </c>
      <c r="Z15" s="122">
        <v>2086187</v>
      </c>
      <c r="AA15" s="123">
        <v>2217560</v>
      </c>
      <c r="AB15" s="122">
        <v>47285</v>
      </c>
      <c r="AC15" s="122">
        <v>75095</v>
      </c>
      <c r="AD15" s="122">
        <v>454625</v>
      </c>
      <c r="AE15" s="122">
        <v>233535</v>
      </c>
      <c r="AF15" s="123">
        <v>143228</v>
      </c>
      <c r="AG15" s="122">
        <v>205282</v>
      </c>
      <c r="AH15" s="122">
        <v>892384</v>
      </c>
      <c r="AI15" s="122">
        <v>2733097</v>
      </c>
      <c r="AJ15" s="122">
        <v>2319722</v>
      </c>
      <c r="AK15" s="123">
        <v>2360788</v>
      </c>
      <c r="AL15" s="122">
        <v>714427</v>
      </c>
      <c r="AM15" s="122">
        <v>780076</v>
      </c>
      <c r="AN15" s="122">
        <v>-1146337</v>
      </c>
      <c r="AO15" s="122">
        <v>114648</v>
      </c>
      <c r="AP15" s="123">
        <v>268352</v>
      </c>
      <c r="AQ15" s="122">
        <v>564285</v>
      </c>
      <c r="AR15" s="122">
        <v>614845</v>
      </c>
      <c r="AS15" s="122">
        <v>-899071</v>
      </c>
      <c r="AT15" s="122">
        <v>89749</v>
      </c>
      <c r="AU15" s="123">
        <v>211141</v>
      </c>
      <c r="AV15" s="122">
        <v>1204428</v>
      </c>
      <c r="AW15" s="122">
        <v>1819273</v>
      </c>
      <c r="AX15" s="122">
        <v>920202</v>
      </c>
      <c r="AY15" s="122">
        <v>89749</v>
      </c>
      <c r="AZ15" s="123">
        <v>300890</v>
      </c>
      <c r="BA15" s="80">
        <v>41743</v>
      </c>
      <c r="BB15" s="80">
        <v>41197</v>
      </c>
      <c r="BC15" s="80">
        <v>39411</v>
      </c>
      <c r="BD15" s="80">
        <v>66832</v>
      </c>
      <c r="BE15" s="81">
        <v>68005</v>
      </c>
      <c r="BF15" s="80">
        <v>125956</v>
      </c>
      <c r="BG15" s="80">
        <v>123450</v>
      </c>
      <c r="BH15" s="80">
        <v>127691</v>
      </c>
      <c r="BI15" s="80">
        <v>193900</v>
      </c>
      <c r="BJ15" s="81">
        <v>203787</v>
      </c>
      <c r="BK15" s="80">
        <v>250443</v>
      </c>
      <c r="BL15" s="80">
        <v>373893</v>
      </c>
      <c r="BM15" s="80">
        <v>501584</v>
      </c>
      <c r="BN15" s="80">
        <v>193900</v>
      </c>
      <c r="BO15" s="81">
        <v>397687</v>
      </c>
      <c r="CE15" s="124"/>
      <c r="CF15" s="76"/>
      <c r="CG15" s="103"/>
      <c r="CH15" s="100"/>
      <c r="CI15" s="125"/>
      <c r="CJ15" s="126"/>
      <c r="CK15" s="76"/>
      <c r="CL15" s="103"/>
      <c r="CM15" s="125"/>
    </row>
    <row r="16" spans="1:92" ht="15.6" customHeight="1" x14ac:dyDescent="0.25">
      <c r="A16" s="44" t="s">
        <v>124</v>
      </c>
      <c r="B16" s="136" t="s">
        <v>17</v>
      </c>
      <c r="C16" s="121">
        <v>302295</v>
      </c>
      <c r="D16" s="122">
        <v>271964</v>
      </c>
      <c r="E16" s="122">
        <v>278279</v>
      </c>
      <c r="F16" s="122">
        <v>223593</v>
      </c>
      <c r="G16" s="123">
        <v>224609</v>
      </c>
      <c r="H16" s="122">
        <v>0</v>
      </c>
      <c r="I16" s="122">
        <v>0</v>
      </c>
      <c r="J16" s="122">
        <v>0</v>
      </c>
      <c r="K16" s="122">
        <v>0</v>
      </c>
      <c r="L16" s="123">
        <v>0</v>
      </c>
      <c r="M16" s="122">
        <v>377032</v>
      </c>
      <c r="N16" s="122">
        <v>289656</v>
      </c>
      <c r="O16" s="122">
        <v>601423</v>
      </c>
      <c r="P16" s="122">
        <v>512240</v>
      </c>
      <c r="Q16" s="123">
        <v>508030</v>
      </c>
      <c r="R16" s="122">
        <v>4741170</v>
      </c>
      <c r="S16" s="122">
        <v>4790438</v>
      </c>
      <c r="T16" s="122">
        <v>5599682</v>
      </c>
      <c r="U16" s="122">
        <v>5583260</v>
      </c>
      <c r="V16" s="123">
        <v>6637672</v>
      </c>
      <c r="W16" s="122">
        <v>3989439</v>
      </c>
      <c r="X16" s="122">
        <v>3972961</v>
      </c>
      <c r="Y16" s="122">
        <v>5848878</v>
      </c>
      <c r="Z16" s="122">
        <v>3545704</v>
      </c>
      <c r="AA16" s="123">
        <v>4055164</v>
      </c>
      <c r="AB16" s="122">
        <v>2470259</v>
      </c>
      <c r="AC16" s="122">
        <v>2378849</v>
      </c>
      <c r="AD16" s="122">
        <v>2684279</v>
      </c>
      <c r="AE16" s="122">
        <v>2240873</v>
      </c>
      <c r="AF16" s="123">
        <v>2651246</v>
      </c>
      <c r="AG16" s="122">
        <v>6459698</v>
      </c>
      <c r="AH16" s="122">
        <v>6351810</v>
      </c>
      <c r="AI16" s="122">
        <v>8533157</v>
      </c>
      <c r="AJ16" s="122">
        <v>5786577</v>
      </c>
      <c r="AK16" s="123">
        <v>6706410</v>
      </c>
      <c r="AL16" s="122">
        <v>-1621042</v>
      </c>
      <c r="AM16" s="122">
        <v>-1484256</v>
      </c>
      <c r="AN16" s="122">
        <v>-2874232</v>
      </c>
      <c r="AO16" s="122">
        <v>-159496</v>
      </c>
      <c r="AP16" s="123">
        <v>-36778</v>
      </c>
      <c r="AQ16" s="122">
        <v>-1310852</v>
      </c>
      <c r="AR16" s="122">
        <v>-1180321</v>
      </c>
      <c r="AS16" s="122">
        <v>-2318524</v>
      </c>
      <c r="AT16" s="122">
        <v>-128096</v>
      </c>
      <c r="AU16" s="123">
        <v>-27178</v>
      </c>
      <c r="AV16" s="122">
        <v>-1408413</v>
      </c>
      <c r="AW16" s="122">
        <v>-2588734</v>
      </c>
      <c r="AX16" s="122">
        <v>-4907258</v>
      </c>
      <c r="AY16" s="122">
        <v>-128096</v>
      </c>
      <c r="AZ16" s="123">
        <v>-155274</v>
      </c>
      <c r="BA16" s="80">
        <v>149352</v>
      </c>
      <c r="BB16" s="80">
        <v>148644</v>
      </c>
      <c r="BC16" s="80">
        <v>168482</v>
      </c>
      <c r="BD16" s="80">
        <v>146136</v>
      </c>
      <c r="BE16" s="81">
        <v>148414</v>
      </c>
      <c r="BF16" s="80">
        <v>412028</v>
      </c>
      <c r="BG16" s="80">
        <v>490305</v>
      </c>
      <c r="BH16" s="80">
        <v>527341</v>
      </c>
      <c r="BI16" s="80">
        <v>450662</v>
      </c>
      <c r="BJ16" s="81">
        <v>444926</v>
      </c>
      <c r="BK16" s="80">
        <v>840556</v>
      </c>
      <c r="BL16" s="80">
        <v>1330861</v>
      </c>
      <c r="BM16" s="80">
        <v>1858202</v>
      </c>
      <c r="BN16" s="80">
        <v>450662</v>
      </c>
      <c r="BO16" s="81">
        <v>895588</v>
      </c>
      <c r="CE16" s="124"/>
      <c r="CF16" s="76"/>
      <c r="CG16" s="103"/>
      <c r="CH16" s="100"/>
      <c r="CI16" s="125"/>
      <c r="CJ16" s="126"/>
      <c r="CK16" s="76"/>
      <c r="CL16" s="103"/>
      <c r="CM16" s="125"/>
    </row>
    <row r="17" spans="1:91" ht="15.6" customHeight="1" x14ac:dyDescent="0.25">
      <c r="A17" s="44" t="s">
        <v>117</v>
      </c>
      <c r="B17" s="136" t="s">
        <v>17</v>
      </c>
      <c r="C17" s="137">
        <v>1635009</v>
      </c>
      <c r="D17" s="138">
        <v>1551339</v>
      </c>
      <c r="E17" s="138">
        <v>1584278</v>
      </c>
      <c r="F17" s="138">
        <v>1856236</v>
      </c>
      <c r="G17" s="139">
        <v>1759205</v>
      </c>
      <c r="H17" s="138">
        <v>0</v>
      </c>
      <c r="I17" s="138">
        <v>0</v>
      </c>
      <c r="J17" s="138">
        <v>0</v>
      </c>
      <c r="K17" s="138">
        <v>0</v>
      </c>
      <c r="L17" s="139">
        <v>0</v>
      </c>
      <c r="M17" s="138">
        <v>0</v>
      </c>
      <c r="N17" s="138">
        <v>0</v>
      </c>
      <c r="O17" s="138">
        <v>0</v>
      </c>
      <c r="P17" s="138">
        <v>0</v>
      </c>
      <c r="Q17" s="139">
        <v>0</v>
      </c>
      <c r="R17" s="138">
        <v>1636046</v>
      </c>
      <c r="S17" s="138">
        <v>1552802</v>
      </c>
      <c r="T17" s="138">
        <v>1585752</v>
      </c>
      <c r="U17" s="138">
        <v>1853652</v>
      </c>
      <c r="V17" s="139">
        <v>1760064</v>
      </c>
      <c r="W17" s="138">
        <v>887822</v>
      </c>
      <c r="X17" s="138">
        <v>885712</v>
      </c>
      <c r="Y17" s="138">
        <v>886200</v>
      </c>
      <c r="Z17" s="138">
        <v>852487</v>
      </c>
      <c r="AA17" s="139">
        <v>926835</v>
      </c>
      <c r="AB17" s="138">
        <v>268474</v>
      </c>
      <c r="AC17" s="138">
        <v>296694</v>
      </c>
      <c r="AD17" s="138">
        <v>518279</v>
      </c>
      <c r="AE17" s="138">
        <v>311161</v>
      </c>
      <c r="AF17" s="139">
        <v>289866</v>
      </c>
      <c r="AG17" s="138">
        <v>1156296</v>
      </c>
      <c r="AH17" s="138">
        <v>1182406</v>
      </c>
      <c r="AI17" s="138">
        <v>1404479</v>
      </c>
      <c r="AJ17" s="138">
        <v>1163648</v>
      </c>
      <c r="AK17" s="139">
        <v>1216701</v>
      </c>
      <c r="AL17" s="138">
        <v>533635</v>
      </c>
      <c r="AM17" s="138">
        <v>424560</v>
      </c>
      <c r="AN17" s="138">
        <v>220221</v>
      </c>
      <c r="AO17" s="138">
        <v>738618</v>
      </c>
      <c r="AP17" s="139">
        <v>597743</v>
      </c>
      <c r="AQ17" s="138">
        <v>425798</v>
      </c>
      <c r="AR17" s="138">
        <v>334354</v>
      </c>
      <c r="AS17" s="138">
        <v>128640</v>
      </c>
      <c r="AT17" s="138">
        <v>625332</v>
      </c>
      <c r="AU17" s="139">
        <v>477662</v>
      </c>
      <c r="AV17" s="138">
        <v>983392</v>
      </c>
      <c r="AW17" s="138">
        <v>1317746</v>
      </c>
      <c r="AX17" s="138">
        <v>1446386</v>
      </c>
      <c r="AY17" s="138">
        <v>625332</v>
      </c>
      <c r="AZ17" s="139">
        <v>1102994</v>
      </c>
      <c r="BA17" s="86">
        <v>72561</v>
      </c>
      <c r="BB17" s="86">
        <v>72707</v>
      </c>
      <c r="BC17" s="86">
        <v>53021</v>
      </c>
      <c r="BD17" s="86">
        <v>68778</v>
      </c>
      <c r="BE17" s="87">
        <v>62779</v>
      </c>
      <c r="BF17" s="86">
        <v>218088</v>
      </c>
      <c r="BG17" s="86">
        <v>217558</v>
      </c>
      <c r="BH17" s="86">
        <v>198749</v>
      </c>
      <c r="BI17" s="86">
        <v>217928</v>
      </c>
      <c r="BJ17" s="87">
        <v>193733</v>
      </c>
      <c r="BK17" s="86">
        <v>438651</v>
      </c>
      <c r="BL17" s="86">
        <v>656209</v>
      </c>
      <c r="BM17" s="86">
        <v>854958</v>
      </c>
      <c r="BN17" s="86">
        <v>217928</v>
      </c>
      <c r="BO17" s="87">
        <v>411661</v>
      </c>
      <c r="CE17" s="124">
        <f t="shared" si="6"/>
        <v>1102994</v>
      </c>
      <c r="CF17" s="76" t="str">
        <f t="shared" si="2"/>
        <v/>
      </c>
      <c r="CG17" s="103" t="str">
        <f t="shared" ref="CG17:CG24" si="8">IF(ISERROR(IF(SEARCH("ERROR",CF17,1)="#VALUE!","",1)),"",IF(SEARCH("ERROR",CF17,1)="#VALUE!","",1))</f>
        <v/>
      </c>
      <c r="CH17" s="100">
        <f t="shared" si="3"/>
        <v>0</v>
      </c>
      <c r="CI17" s="125"/>
      <c r="CJ17" s="126">
        <f t="shared" si="7"/>
        <v>411661</v>
      </c>
      <c r="CK17" s="76" t="str">
        <f t="shared" si="4"/>
        <v/>
      </c>
      <c r="CL17" s="103" t="str">
        <f t="shared" ref="CL17:CL24" si="9">IF(ISERROR(IF(SEARCH("ERROR",CK17,1)="#VALUE!","",1)),"",IF(SEARCH("ERROR",CK17,1)="#VALUE!","",1))</f>
        <v/>
      </c>
      <c r="CM17" s="125">
        <f t="shared" si="5"/>
        <v>0</v>
      </c>
    </row>
    <row r="18" spans="1:91" ht="15.6" customHeight="1" x14ac:dyDescent="0.25">
      <c r="A18" s="44" t="s">
        <v>118</v>
      </c>
      <c r="B18" s="127" t="s">
        <v>17</v>
      </c>
      <c r="C18" s="128">
        <v>781595.16000000015</v>
      </c>
      <c r="D18" s="129">
        <v>790163.83999999985</v>
      </c>
      <c r="E18" s="129">
        <v>758982</v>
      </c>
      <c r="F18" s="129">
        <v>740814</v>
      </c>
      <c r="G18" s="130">
        <v>727390</v>
      </c>
      <c r="H18" s="129">
        <v>0</v>
      </c>
      <c r="I18" s="129">
        <v>0</v>
      </c>
      <c r="J18" s="129">
        <v>0</v>
      </c>
      <c r="K18" s="129">
        <v>0</v>
      </c>
      <c r="L18" s="130">
        <v>0</v>
      </c>
      <c r="M18" s="129">
        <v>0</v>
      </c>
      <c r="N18" s="129">
        <v>0</v>
      </c>
      <c r="O18" s="129">
        <v>0</v>
      </c>
      <c r="P18" s="129">
        <v>0</v>
      </c>
      <c r="Q18" s="130">
        <v>0</v>
      </c>
      <c r="R18" s="129">
        <v>781595.16000000015</v>
      </c>
      <c r="S18" s="129">
        <v>790163.83999999985</v>
      </c>
      <c r="T18" s="129">
        <v>758982</v>
      </c>
      <c r="U18" s="129">
        <v>740814</v>
      </c>
      <c r="V18" s="130">
        <v>727390</v>
      </c>
      <c r="W18" s="129">
        <v>310855.94000000006</v>
      </c>
      <c r="X18" s="129">
        <v>364148.05999999994</v>
      </c>
      <c r="Y18" s="129">
        <v>372956</v>
      </c>
      <c r="Z18" s="129">
        <v>269802</v>
      </c>
      <c r="AA18" s="130">
        <v>374680</v>
      </c>
      <c r="AB18" s="129">
        <v>234115</v>
      </c>
      <c r="AC18" s="129">
        <v>252033</v>
      </c>
      <c r="AD18" s="129">
        <v>163742</v>
      </c>
      <c r="AE18" s="129">
        <v>238284</v>
      </c>
      <c r="AF18" s="130">
        <v>224438</v>
      </c>
      <c r="AG18" s="129">
        <v>544970.94000000006</v>
      </c>
      <c r="AH18" s="129">
        <v>616181.05999999994</v>
      </c>
      <c r="AI18" s="129">
        <v>536698</v>
      </c>
      <c r="AJ18" s="129">
        <v>508086</v>
      </c>
      <c r="AK18" s="130">
        <v>599118</v>
      </c>
      <c r="AL18" s="129">
        <v>286195.9800000001</v>
      </c>
      <c r="AM18" s="129">
        <v>218024.0199999999</v>
      </c>
      <c r="AN18" s="129">
        <v>265256</v>
      </c>
      <c r="AO18" s="129">
        <v>269248</v>
      </c>
      <c r="AP18" s="130">
        <v>171083</v>
      </c>
      <c r="AQ18" s="129">
        <v>225715.7000000001</v>
      </c>
      <c r="AR18" s="129">
        <v>172641.08999999991</v>
      </c>
      <c r="AS18" s="129">
        <v>212806</v>
      </c>
      <c r="AT18" s="129">
        <v>211883</v>
      </c>
      <c r="AU18" s="130">
        <v>135649</v>
      </c>
      <c r="AV18" s="129">
        <v>441305.91000000021</v>
      </c>
      <c r="AW18" s="129">
        <v>613947</v>
      </c>
      <c r="AX18" s="129">
        <v>826753</v>
      </c>
      <c r="AY18" s="129">
        <v>211883</v>
      </c>
      <c r="AZ18" s="130">
        <v>347532</v>
      </c>
      <c r="BA18" s="82">
        <v>24243</v>
      </c>
      <c r="BB18" s="82">
        <v>24647</v>
      </c>
      <c r="BC18" s="82">
        <v>24493</v>
      </c>
      <c r="BD18" s="82">
        <v>22843</v>
      </c>
      <c r="BE18" s="83">
        <v>22460</v>
      </c>
      <c r="BF18" s="82">
        <v>74825</v>
      </c>
      <c r="BG18" s="82">
        <v>76570</v>
      </c>
      <c r="BH18" s="82">
        <v>72492</v>
      </c>
      <c r="BI18" s="82">
        <v>69316</v>
      </c>
      <c r="BJ18" s="83">
        <v>68052</v>
      </c>
      <c r="BK18" s="82">
        <v>152271</v>
      </c>
      <c r="BL18" s="82">
        <v>228841</v>
      </c>
      <c r="BM18" s="82">
        <v>301333</v>
      </c>
      <c r="BN18" s="82">
        <v>69316</v>
      </c>
      <c r="BO18" s="83">
        <v>137368</v>
      </c>
      <c r="CE18" s="124">
        <f>IF(MONTH($AZ$5)=3,AU18,IF(MONTH($AZ$5)=6,(AT18+AU18),IF(MONTH($AZ$5)=9,SUM(AS18:AU18),SUM(AR18:AU18))))</f>
        <v>347532</v>
      </c>
      <c r="CF18" s="76" t="str">
        <f t="shared" si="2"/>
        <v/>
      </c>
      <c r="CG18" s="103" t="str">
        <f t="shared" si="8"/>
        <v/>
      </c>
      <c r="CH18" s="100">
        <f t="shared" si="3"/>
        <v>0</v>
      </c>
      <c r="CI18" s="125"/>
      <c r="CJ18" s="126">
        <f>IF(MONTH($BJ$5)=3,BJ18,IF(MONTH($BJ$5)=6,(BI18+BJ18),IF(MONTH($BJ$5)=9,SUM(BH18:BJ18),SUM(BG18:BJ18))))</f>
        <v>137368</v>
      </c>
      <c r="CK18" s="76" t="str">
        <f t="shared" si="4"/>
        <v/>
      </c>
      <c r="CL18" s="103" t="str">
        <f t="shared" si="9"/>
        <v/>
      </c>
      <c r="CM18" s="125">
        <f t="shared" si="5"/>
        <v>0</v>
      </c>
    </row>
    <row r="19" spans="1:91" ht="15.6" customHeight="1" x14ac:dyDescent="0.25">
      <c r="A19" s="44" t="s">
        <v>119</v>
      </c>
      <c r="B19" s="136" t="s">
        <v>17</v>
      </c>
      <c r="C19" s="137">
        <v>0</v>
      </c>
      <c r="D19" s="138">
        <v>0</v>
      </c>
      <c r="E19" s="138">
        <v>0</v>
      </c>
      <c r="F19" s="138">
        <v>0</v>
      </c>
      <c r="G19" s="139">
        <v>0</v>
      </c>
      <c r="H19" s="138">
        <v>0</v>
      </c>
      <c r="I19" s="138">
        <v>0</v>
      </c>
      <c r="J19" s="138">
        <v>0</v>
      </c>
      <c r="K19" s="138">
        <v>0</v>
      </c>
      <c r="L19" s="139">
        <v>0</v>
      </c>
      <c r="M19" s="138">
        <v>613952</v>
      </c>
      <c r="N19" s="138">
        <v>598570</v>
      </c>
      <c r="O19" s="138">
        <v>693577</v>
      </c>
      <c r="P19" s="138">
        <v>518486</v>
      </c>
      <c r="Q19" s="139">
        <v>566789</v>
      </c>
      <c r="R19" s="138">
        <v>613952</v>
      </c>
      <c r="S19" s="138">
        <v>598570</v>
      </c>
      <c r="T19" s="138">
        <v>693577</v>
      </c>
      <c r="U19" s="138">
        <v>518486</v>
      </c>
      <c r="V19" s="139">
        <v>566789</v>
      </c>
      <c r="W19" s="138">
        <v>438716</v>
      </c>
      <c r="X19" s="138">
        <v>621525</v>
      </c>
      <c r="Y19" s="138">
        <v>563365</v>
      </c>
      <c r="Z19" s="138">
        <v>501878</v>
      </c>
      <c r="AA19" s="139">
        <v>478423</v>
      </c>
      <c r="AB19" s="138">
        <v>37938</v>
      </c>
      <c r="AC19" s="138">
        <v>21248</v>
      </c>
      <c r="AD19" s="138">
        <v>38046</v>
      </c>
      <c r="AE19" s="138">
        <v>47512</v>
      </c>
      <c r="AF19" s="139">
        <v>36943</v>
      </c>
      <c r="AG19" s="138">
        <v>476654</v>
      </c>
      <c r="AH19" s="138">
        <v>642773</v>
      </c>
      <c r="AI19" s="138">
        <v>601411</v>
      </c>
      <c r="AJ19" s="138">
        <v>549390</v>
      </c>
      <c r="AK19" s="139">
        <v>515366</v>
      </c>
      <c r="AL19" s="138">
        <v>144124</v>
      </c>
      <c r="AM19" s="138">
        <v>-37227</v>
      </c>
      <c r="AN19" s="138">
        <v>98064</v>
      </c>
      <c r="AO19" s="138">
        <v>-25430</v>
      </c>
      <c r="AP19" s="139">
        <v>56852</v>
      </c>
      <c r="AQ19" s="138">
        <v>113867</v>
      </c>
      <c r="AR19" s="138">
        <v>-29494</v>
      </c>
      <c r="AS19" s="138">
        <v>77451</v>
      </c>
      <c r="AT19" s="138">
        <v>-20075</v>
      </c>
      <c r="AU19" s="139">
        <v>44901</v>
      </c>
      <c r="AV19" s="138">
        <v>167032</v>
      </c>
      <c r="AW19" s="138">
        <v>137538</v>
      </c>
      <c r="AX19" s="138">
        <v>214989</v>
      </c>
      <c r="AY19" s="138">
        <v>-20075</v>
      </c>
      <c r="AZ19" s="139">
        <v>24826</v>
      </c>
      <c r="BA19" s="86">
        <v>229740</v>
      </c>
      <c r="BB19" s="86">
        <v>239863</v>
      </c>
      <c r="BC19" s="86">
        <v>231946</v>
      </c>
      <c r="BD19" s="86">
        <v>211265</v>
      </c>
      <c r="BE19" s="87">
        <v>203797</v>
      </c>
      <c r="BF19" s="86">
        <v>676774</v>
      </c>
      <c r="BG19" s="86">
        <v>709136</v>
      </c>
      <c r="BH19" s="86">
        <v>711609</v>
      </c>
      <c r="BI19" s="86">
        <v>636226</v>
      </c>
      <c r="BJ19" s="87">
        <v>616667</v>
      </c>
      <c r="BK19" s="86">
        <v>1282287</v>
      </c>
      <c r="BL19" s="86">
        <v>1991423</v>
      </c>
      <c r="BM19" s="86">
        <v>2703032</v>
      </c>
      <c r="BN19" s="86">
        <v>636226</v>
      </c>
      <c r="BO19" s="87">
        <v>1252893</v>
      </c>
      <c r="CE19" s="124">
        <f t="shared" si="6"/>
        <v>24826</v>
      </c>
      <c r="CF19" s="76" t="str">
        <f t="shared" si="2"/>
        <v/>
      </c>
      <c r="CG19" s="103" t="str">
        <f t="shared" si="8"/>
        <v/>
      </c>
      <c r="CH19" s="100">
        <f t="shared" si="3"/>
        <v>0</v>
      </c>
      <c r="CI19" s="125"/>
      <c r="CJ19" s="126">
        <f t="shared" si="7"/>
        <v>1252893</v>
      </c>
      <c r="CK19" s="76" t="str">
        <f t="shared" si="4"/>
        <v/>
      </c>
      <c r="CL19" s="103" t="str">
        <f t="shared" si="9"/>
        <v/>
      </c>
      <c r="CM19" s="125">
        <f t="shared" si="5"/>
        <v>0</v>
      </c>
    </row>
    <row r="20" spans="1:91" ht="15.6" customHeight="1" x14ac:dyDescent="0.25">
      <c r="A20" s="44" t="s">
        <v>120</v>
      </c>
      <c r="B20" s="136" t="s">
        <v>17</v>
      </c>
      <c r="C20" s="121">
        <v>1083539</v>
      </c>
      <c r="D20" s="122">
        <v>1092047</v>
      </c>
      <c r="E20" s="122">
        <v>988812</v>
      </c>
      <c r="F20" s="122">
        <v>1012645</v>
      </c>
      <c r="G20" s="123">
        <v>996167</v>
      </c>
      <c r="H20" s="122">
        <v>0</v>
      </c>
      <c r="I20" s="122">
        <v>0</v>
      </c>
      <c r="J20" s="122">
        <v>0</v>
      </c>
      <c r="K20" s="122">
        <v>0</v>
      </c>
      <c r="L20" s="123">
        <v>0</v>
      </c>
      <c r="M20" s="122">
        <v>0</v>
      </c>
      <c r="N20" s="122">
        <v>0</v>
      </c>
      <c r="O20" s="122">
        <v>0</v>
      </c>
      <c r="P20" s="122">
        <v>0</v>
      </c>
      <c r="Q20" s="123">
        <v>0</v>
      </c>
      <c r="R20" s="122">
        <v>1109022</v>
      </c>
      <c r="S20" s="122">
        <v>1088319</v>
      </c>
      <c r="T20" s="122">
        <v>1005317</v>
      </c>
      <c r="U20" s="122">
        <v>1011522</v>
      </c>
      <c r="V20" s="123">
        <v>990325</v>
      </c>
      <c r="W20" s="122">
        <v>573278</v>
      </c>
      <c r="X20" s="122">
        <v>535753</v>
      </c>
      <c r="Y20" s="122">
        <v>480800</v>
      </c>
      <c r="Z20" s="122">
        <v>319415</v>
      </c>
      <c r="AA20" s="123">
        <v>571062</v>
      </c>
      <c r="AB20" s="122">
        <v>465998</v>
      </c>
      <c r="AC20" s="122">
        <v>447668</v>
      </c>
      <c r="AD20" s="122">
        <v>297859</v>
      </c>
      <c r="AE20" s="122">
        <v>483667</v>
      </c>
      <c r="AF20" s="123">
        <v>400217</v>
      </c>
      <c r="AG20" s="122">
        <v>1039276</v>
      </c>
      <c r="AH20" s="122">
        <v>983421</v>
      </c>
      <c r="AI20" s="122">
        <v>778659</v>
      </c>
      <c r="AJ20" s="122">
        <v>803082</v>
      </c>
      <c r="AK20" s="123">
        <v>971279</v>
      </c>
      <c r="AL20" s="122">
        <v>99895</v>
      </c>
      <c r="AM20" s="122">
        <v>135981</v>
      </c>
      <c r="AN20" s="122">
        <v>254395</v>
      </c>
      <c r="AO20" s="122">
        <v>236503</v>
      </c>
      <c r="AP20" s="123">
        <v>52380</v>
      </c>
      <c r="AQ20" s="122">
        <v>79499</v>
      </c>
      <c r="AR20" s="122">
        <v>107210</v>
      </c>
      <c r="AS20" s="122">
        <v>201672</v>
      </c>
      <c r="AT20" s="122">
        <v>185155</v>
      </c>
      <c r="AU20" s="123">
        <v>40582</v>
      </c>
      <c r="AV20" s="122">
        <v>313141</v>
      </c>
      <c r="AW20" s="122">
        <v>420351</v>
      </c>
      <c r="AX20" s="122">
        <v>622023</v>
      </c>
      <c r="AY20" s="122">
        <v>185155</v>
      </c>
      <c r="AZ20" s="123">
        <v>225737</v>
      </c>
      <c r="BA20" s="80">
        <v>39704</v>
      </c>
      <c r="BB20" s="80">
        <v>37515</v>
      </c>
      <c r="BC20" s="80">
        <v>36614</v>
      </c>
      <c r="BD20" s="80">
        <v>35258</v>
      </c>
      <c r="BE20" s="81">
        <v>34930</v>
      </c>
      <c r="BF20" s="80">
        <v>119477</v>
      </c>
      <c r="BG20" s="80">
        <v>115772</v>
      </c>
      <c r="BH20" s="80">
        <v>110084</v>
      </c>
      <c r="BI20" s="80">
        <v>106299</v>
      </c>
      <c r="BJ20" s="81">
        <v>104985</v>
      </c>
      <c r="BK20" s="80">
        <v>239355</v>
      </c>
      <c r="BL20" s="80">
        <v>355127</v>
      </c>
      <c r="BM20" s="80">
        <v>465211</v>
      </c>
      <c r="BN20" s="80">
        <v>106299</v>
      </c>
      <c r="BO20" s="81">
        <v>211284</v>
      </c>
      <c r="CE20" s="124">
        <f t="shared" si="6"/>
        <v>225737</v>
      </c>
      <c r="CF20" s="76" t="str">
        <f t="shared" si="2"/>
        <v/>
      </c>
      <c r="CG20" s="103" t="str">
        <f t="shared" si="8"/>
        <v/>
      </c>
      <c r="CH20" s="100">
        <f t="shared" si="3"/>
        <v>0</v>
      </c>
      <c r="CI20" s="125"/>
      <c r="CJ20" s="126">
        <f t="shared" si="7"/>
        <v>211284</v>
      </c>
      <c r="CK20" s="76" t="str">
        <f t="shared" si="4"/>
        <v/>
      </c>
      <c r="CL20" s="103" t="str">
        <f t="shared" si="9"/>
        <v/>
      </c>
      <c r="CM20" s="125">
        <f t="shared" si="5"/>
        <v>0</v>
      </c>
    </row>
    <row r="21" spans="1:91" ht="15.6" customHeight="1" x14ac:dyDescent="0.25">
      <c r="A21" s="44" t="s">
        <v>128</v>
      </c>
      <c r="B21" s="136" t="s">
        <v>17</v>
      </c>
      <c r="C21" s="121">
        <v>574823</v>
      </c>
      <c r="D21" s="122">
        <v>598422</v>
      </c>
      <c r="E21" s="122">
        <v>512931</v>
      </c>
      <c r="F21" s="122">
        <v>588106</v>
      </c>
      <c r="G21" s="123">
        <v>597665</v>
      </c>
      <c r="H21" s="122">
        <v>0</v>
      </c>
      <c r="I21" s="122">
        <v>0</v>
      </c>
      <c r="J21" s="122">
        <v>0</v>
      </c>
      <c r="K21" s="122">
        <v>0</v>
      </c>
      <c r="L21" s="123">
        <v>0</v>
      </c>
      <c r="M21" s="122">
        <v>0</v>
      </c>
      <c r="N21" s="122">
        <v>0</v>
      </c>
      <c r="O21" s="122">
        <v>0</v>
      </c>
      <c r="P21" s="122">
        <v>0</v>
      </c>
      <c r="Q21" s="123">
        <v>0</v>
      </c>
      <c r="R21" s="122">
        <v>574823</v>
      </c>
      <c r="S21" s="122">
        <v>598422</v>
      </c>
      <c r="T21" s="122">
        <v>512931</v>
      </c>
      <c r="U21" s="122">
        <v>588106</v>
      </c>
      <c r="V21" s="123">
        <v>597665</v>
      </c>
      <c r="W21" s="122">
        <v>341354</v>
      </c>
      <c r="X21" s="122">
        <v>280475</v>
      </c>
      <c r="Y21" s="122">
        <v>281066</v>
      </c>
      <c r="Z21" s="122">
        <v>287270</v>
      </c>
      <c r="AA21" s="123">
        <v>254134</v>
      </c>
      <c r="AB21" s="122">
        <v>162025</v>
      </c>
      <c r="AC21" s="122">
        <v>194080</v>
      </c>
      <c r="AD21" s="122">
        <v>330894</v>
      </c>
      <c r="AE21" s="122">
        <v>210069</v>
      </c>
      <c r="AF21" s="123">
        <v>298851</v>
      </c>
      <c r="AG21" s="122">
        <v>503379</v>
      </c>
      <c r="AH21" s="122">
        <v>474555</v>
      </c>
      <c r="AI21" s="122">
        <v>611960</v>
      </c>
      <c r="AJ21" s="122">
        <v>497339</v>
      </c>
      <c r="AK21" s="123">
        <v>552985</v>
      </c>
      <c r="AL21" s="122">
        <v>81021</v>
      </c>
      <c r="AM21" s="122">
        <v>135450</v>
      </c>
      <c r="AN21" s="122">
        <v>-87653</v>
      </c>
      <c r="AO21" s="122">
        <v>100626</v>
      </c>
      <c r="AP21" s="123">
        <v>54324</v>
      </c>
      <c r="AQ21" s="122">
        <v>65934</v>
      </c>
      <c r="AR21" s="122">
        <v>108295</v>
      </c>
      <c r="AS21" s="122">
        <v>-72754.91</v>
      </c>
      <c r="AT21" s="122">
        <v>78331</v>
      </c>
      <c r="AU21" s="123">
        <v>44094</v>
      </c>
      <c r="AV21" s="122">
        <v>159611</v>
      </c>
      <c r="AW21" s="122">
        <v>267906</v>
      </c>
      <c r="AX21" s="122">
        <v>195151.09</v>
      </c>
      <c r="AY21" s="122">
        <v>78331</v>
      </c>
      <c r="AZ21" s="123">
        <v>122425</v>
      </c>
      <c r="BA21" s="80">
        <v>20423</v>
      </c>
      <c r="BB21" s="80">
        <v>20512</v>
      </c>
      <c r="BC21" s="80">
        <v>18277</v>
      </c>
      <c r="BD21" s="80">
        <v>29259</v>
      </c>
      <c r="BE21" s="81">
        <v>22613</v>
      </c>
      <c r="BF21" s="80">
        <v>63395</v>
      </c>
      <c r="BG21" s="80">
        <v>60356</v>
      </c>
      <c r="BH21" s="80">
        <v>56520</v>
      </c>
      <c r="BI21" s="80">
        <v>69446</v>
      </c>
      <c r="BJ21" s="81">
        <v>60326</v>
      </c>
      <c r="BK21" s="80">
        <v>124682</v>
      </c>
      <c r="BL21" s="80">
        <v>185038</v>
      </c>
      <c r="BM21" s="80">
        <v>241558</v>
      </c>
      <c r="BN21" s="80">
        <v>69446</v>
      </c>
      <c r="BO21" s="81">
        <v>129772</v>
      </c>
      <c r="CE21" s="124"/>
      <c r="CF21" s="76"/>
      <c r="CG21" s="103"/>
      <c r="CH21" s="100"/>
      <c r="CI21" s="125"/>
      <c r="CJ21" s="126"/>
      <c r="CK21" s="76"/>
      <c r="CL21" s="103"/>
      <c r="CM21" s="125"/>
    </row>
    <row r="22" spans="1:91" ht="15.6" customHeight="1" x14ac:dyDescent="0.25">
      <c r="A22" s="44" t="s">
        <v>126</v>
      </c>
      <c r="B22" s="136" t="s">
        <v>17</v>
      </c>
      <c r="C22" s="121">
        <v>0</v>
      </c>
      <c r="D22" s="122">
        <v>0</v>
      </c>
      <c r="E22" s="122">
        <v>0</v>
      </c>
      <c r="F22" s="122">
        <v>0</v>
      </c>
      <c r="G22" s="123">
        <v>0</v>
      </c>
      <c r="H22" s="122">
        <v>0</v>
      </c>
      <c r="I22" s="122">
        <v>0</v>
      </c>
      <c r="J22" s="122">
        <v>0</v>
      </c>
      <c r="K22" s="122">
        <v>0</v>
      </c>
      <c r="L22" s="123">
        <v>0</v>
      </c>
      <c r="M22" s="122">
        <v>0</v>
      </c>
      <c r="N22" s="122">
        <v>0</v>
      </c>
      <c r="O22" s="122">
        <v>0</v>
      </c>
      <c r="P22" s="122">
        <v>0</v>
      </c>
      <c r="Q22" s="123">
        <v>0</v>
      </c>
      <c r="R22" s="122">
        <v>0</v>
      </c>
      <c r="S22" s="122">
        <v>0</v>
      </c>
      <c r="T22" s="122">
        <v>0</v>
      </c>
      <c r="U22" s="122">
        <v>0</v>
      </c>
      <c r="V22" s="123">
        <v>0</v>
      </c>
      <c r="W22" s="122">
        <v>0</v>
      </c>
      <c r="X22" s="122">
        <v>0</v>
      </c>
      <c r="Y22" s="122">
        <v>0</v>
      </c>
      <c r="Z22" s="122">
        <v>0</v>
      </c>
      <c r="AA22" s="123">
        <v>0</v>
      </c>
      <c r="AB22" s="122">
        <v>0</v>
      </c>
      <c r="AC22" s="122">
        <v>0</v>
      </c>
      <c r="AD22" s="122">
        <v>0</v>
      </c>
      <c r="AE22" s="122">
        <v>0</v>
      </c>
      <c r="AF22" s="123">
        <v>0</v>
      </c>
      <c r="AG22" s="122">
        <v>0</v>
      </c>
      <c r="AH22" s="122">
        <v>0</v>
      </c>
      <c r="AI22" s="122">
        <v>0</v>
      </c>
      <c r="AJ22" s="122">
        <v>0</v>
      </c>
      <c r="AK22" s="123">
        <v>0</v>
      </c>
      <c r="AL22" s="122">
        <v>0</v>
      </c>
      <c r="AM22" s="122">
        <v>0</v>
      </c>
      <c r="AN22" s="122">
        <v>0</v>
      </c>
      <c r="AO22" s="122">
        <v>0</v>
      </c>
      <c r="AP22" s="123">
        <v>0</v>
      </c>
      <c r="AQ22" s="122">
        <v>0</v>
      </c>
      <c r="AR22" s="122">
        <v>0</v>
      </c>
      <c r="AS22" s="122">
        <v>0</v>
      </c>
      <c r="AT22" s="122">
        <v>0</v>
      </c>
      <c r="AU22" s="123">
        <v>0</v>
      </c>
      <c r="AV22" s="122">
        <v>0</v>
      </c>
      <c r="AW22" s="122">
        <v>0</v>
      </c>
      <c r="AX22" s="122">
        <v>0</v>
      </c>
      <c r="AY22" s="122">
        <v>0</v>
      </c>
      <c r="AZ22" s="123">
        <v>0</v>
      </c>
      <c r="BA22" s="80">
        <v>0</v>
      </c>
      <c r="BB22" s="80">
        <v>0</v>
      </c>
      <c r="BC22" s="80">
        <v>0</v>
      </c>
      <c r="BD22" s="80">
        <v>0</v>
      </c>
      <c r="BE22" s="81">
        <v>0</v>
      </c>
      <c r="BF22" s="80">
        <v>0</v>
      </c>
      <c r="BG22" s="80">
        <v>0</v>
      </c>
      <c r="BH22" s="80">
        <v>0</v>
      </c>
      <c r="BI22" s="80">
        <v>0</v>
      </c>
      <c r="BJ22" s="81">
        <v>0</v>
      </c>
      <c r="BK22" s="80">
        <v>0</v>
      </c>
      <c r="BL22" s="80">
        <v>0</v>
      </c>
      <c r="BM22" s="80">
        <v>0</v>
      </c>
      <c r="BN22" s="80">
        <v>0</v>
      </c>
      <c r="BO22" s="81">
        <v>0</v>
      </c>
      <c r="CE22" s="124">
        <f t="shared" ref="CE22" si="10">IF(MONTH($AZ$5)=3,AU22,IF(MONTH($AZ$5)=6,(AT22+AU22),IF(MONTH($AZ$5)=9,SUM(AS22:AU22),SUM(AR22:AU22))))</f>
        <v>0</v>
      </c>
      <c r="CF22" s="76" t="str">
        <f t="shared" ref="CF22" si="11">IF(ROUND(AZ22,-1)=ROUND(CE22,-1),"","ERROR")</f>
        <v/>
      </c>
      <c r="CG22" s="103" t="str">
        <f t="shared" ref="CG22" si="12">IF(ISERROR(IF(SEARCH("ERROR",CF22,1)="#VALUE!","",1)),"",IF(SEARCH("ERROR",CF22,1)="#VALUE!","",1))</f>
        <v/>
      </c>
      <c r="CH22" s="100">
        <f t="shared" ref="CH22" si="13">AZ22-CE22</f>
        <v>0</v>
      </c>
      <c r="CI22" s="125"/>
      <c r="CJ22" s="126">
        <f t="shared" ref="CJ22" si="14">IF(MONTH($BJ$5)=3,BJ22,IF(MONTH($BJ$5)=6,(BI22+BJ22),IF(MONTH($BJ$5)=9,SUM(BH22:BJ22),SUM(BG22:BJ22))))</f>
        <v>0</v>
      </c>
      <c r="CK22" s="76" t="str">
        <f t="shared" ref="CK22" si="15">IF(ROUND(BO22,-1)=ROUND(CJ22,-1),"","ERROR")</f>
        <v/>
      </c>
      <c r="CL22" s="103" t="str">
        <f t="shared" ref="CL22" si="16">IF(ISERROR(IF(SEARCH("ERROR",CK22,1)="#VALUE!","",1)),"",IF(SEARCH("ERROR",CK22,1)="#VALUE!","",1))</f>
        <v/>
      </c>
      <c r="CM22" s="125">
        <f t="shared" ref="CM22" si="17">BO22-CJ22</f>
        <v>0</v>
      </c>
    </row>
    <row r="23" spans="1:91" ht="15.6" customHeight="1" x14ac:dyDescent="0.25">
      <c r="A23" s="44" t="s">
        <v>121</v>
      </c>
      <c r="B23" s="136" t="s">
        <v>17</v>
      </c>
      <c r="C23" s="137">
        <v>10889</v>
      </c>
      <c r="D23" s="138">
        <v>10006</v>
      </c>
      <c r="E23" s="138">
        <v>9808</v>
      </c>
      <c r="F23" s="138">
        <v>9139</v>
      </c>
      <c r="G23" s="139">
        <v>8791</v>
      </c>
      <c r="H23" s="138">
        <v>0</v>
      </c>
      <c r="I23" s="138">
        <v>0</v>
      </c>
      <c r="J23" s="138">
        <v>0</v>
      </c>
      <c r="K23" s="138">
        <v>0</v>
      </c>
      <c r="L23" s="139">
        <v>0</v>
      </c>
      <c r="M23" s="138">
        <v>0</v>
      </c>
      <c r="N23" s="138">
        <v>0</v>
      </c>
      <c r="O23" s="138">
        <v>0</v>
      </c>
      <c r="P23" s="138">
        <v>0</v>
      </c>
      <c r="Q23" s="139">
        <v>0</v>
      </c>
      <c r="R23" s="138">
        <v>10889</v>
      </c>
      <c r="S23" s="138">
        <v>10006</v>
      </c>
      <c r="T23" s="138">
        <v>9808</v>
      </c>
      <c r="U23" s="138">
        <v>9139</v>
      </c>
      <c r="V23" s="139">
        <v>8791</v>
      </c>
      <c r="W23" s="138">
        <v>1715</v>
      </c>
      <c r="X23" s="138">
        <v>8510</v>
      </c>
      <c r="Y23" s="138">
        <v>5317</v>
      </c>
      <c r="Z23" s="138">
        <v>8252</v>
      </c>
      <c r="AA23" s="139">
        <v>879</v>
      </c>
      <c r="AB23" s="138">
        <v>6502</v>
      </c>
      <c r="AC23" s="138">
        <v>6981</v>
      </c>
      <c r="AD23" s="138">
        <v>6071</v>
      </c>
      <c r="AE23" s="138">
        <v>5763</v>
      </c>
      <c r="AF23" s="139">
        <v>3590</v>
      </c>
      <c r="AG23" s="138">
        <v>8217</v>
      </c>
      <c r="AH23" s="138">
        <v>15491</v>
      </c>
      <c r="AI23" s="138">
        <v>11388</v>
      </c>
      <c r="AJ23" s="138">
        <v>14015</v>
      </c>
      <c r="AK23" s="139">
        <v>4469</v>
      </c>
      <c r="AL23" s="138">
        <v>11820</v>
      </c>
      <c r="AM23" s="138">
        <v>3754</v>
      </c>
      <c r="AN23" s="138">
        <v>7024</v>
      </c>
      <c r="AO23" s="138">
        <v>3014</v>
      </c>
      <c r="AP23" s="139">
        <v>12221</v>
      </c>
      <c r="AQ23" s="138">
        <v>9348</v>
      </c>
      <c r="AR23" s="138">
        <v>2966</v>
      </c>
      <c r="AS23" s="138">
        <v>5758</v>
      </c>
      <c r="AT23" s="138">
        <v>2383</v>
      </c>
      <c r="AU23" s="139">
        <v>9661</v>
      </c>
      <c r="AV23" s="138">
        <v>8220</v>
      </c>
      <c r="AW23" s="138">
        <v>11186</v>
      </c>
      <c r="AX23" s="138">
        <v>16944</v>
      </c>
      <c r="AY23" s="138">
        <v>2383</v>
      </c>
      <c r="AZ23" s="139">
        <v>12044</v>
      </c>
      <c r="BA23" s="86">
        <v>342</v>
      </c>
      <c r="BB23" s="86">
        <v>309</v>
      </c>
      <c r="BC23" s="86">
        <v>310</v>
      </c>
      <c r="BD23" s="86">
        <v>285</v>
      </c>
      <c r="BE23" s="87">
        <v>281</v>
      </c>
      <c r="BF23" s="86">
        <v>1025</v>
      </c>
      <c r="BG23" s="86">
        <v>974</v>
      </c>
      <c r="BH23" s="86">
        <v>938</v>
      </c>
      <c r="BI23" s="86">
        <v>865</v>
      </c>
      <c r="BJ23" s="87">
        <v>211</v>
      </c>
      <c r="BK23" s="86">
        <v>2062</v>
      </c>
      <c r="BL23" s="86">
        <v>3036</v>
      </c>
      <c r="BM23" s="86">
        <v>3974</v>
      </c>
      <c r="BN23" s="86">
        <v>865</v>
      </c>
      <c r="BO23" s="87">
        <v>1076</v>
      </c>
      <c r="CE23" s="124">
        <f t="shared" si="6"/>
        <v>12044</v>
      </c>
      <c r="CF23" s="76" t="str">
        <f t="shared" si="2"/>
        <v/>
      </c>
      <c r="CG23" s="103" t="str">
        <f t="shared" si="8"/>
        <v/>
      </c>
      <c r="CH23" s="100">
        <f t="shared" si="3"/>
        <v>0</v>
      </c>
      <c r="CI23" s="125"/>
      <c r="CJ23" s="126">
        <f t="shared" si="7"/>
        <v>1076</v>
      </c>
      <c r="CK23" s="76" t="str">
        <f t="shared" si="4"/>
        <v/>
      </c>
      <c r="CL23" s="103" t="str">
        <f t="shared" si="9"/>
        <v/>
      </c>
      <c r="CM23" s="125">
        <f t="shared" si="5"/>
        <v>0</v>
      </c>
    </row>
    <row r="24" spans="1:91" ht="15.6" customHeight="1" thickBot="1" x14ac:dyDescent="0.3">
      <c r="A24" s="59" t="s">
        <v>122</v>
      </c>
      <c r="B24" s="140" t="s">
        <v>17</v>
      </c>
      <c r="C24" s="141">
        <v>158307</v>
      </c>
      <c r="D24" s="142">
        <v>148262</v>
      </c>
      <c r="E24" s="142">
        <v>154120</v>
      </c>
      <c r="F24" s="142">
        <v>150391</v>
      </c>
      <c r="G24" s="143">
        <v>132772</v>
      </c>
      <c r="H24" s="142">
        <v>0</v>
      </c>
      <c r="I24" s="142">
        <v>0</v>
      </c>
      <c r="J24" s="142">
        <v>0</v>
      </c>
      <c r="K24" s="142">
        <v>0</v>
      </c>
      <c r="L24" s="143">
        <v>0</v>
      </c>
      <c r="M24" s="142">
        <v>0</v>
      </c>
      <c r="N24" s="142">
        <v>0</v>
      </c>
      <c r="O24" s="142">
        <v>0</v>
      </c>
      <c r="P24" s="142">
        <v>0</v>
      </c>
      <c r="Q24" s="143">
        <v>0</v>
      </c>
      <c r="R24" s="142">
        <v>160299</v>
      </c>
      <c r="S24" s="142">
        <v>151910</v>
      </c>
      <c r="T24" s="142">
        <v>156726</v>
      </c>
      <c r="U24" s="142">
        <v>145914</v>
      </c>
      <c r="V24" s="143">
        <v>134587</v>
      </c>
      <c r="W24" s="142">
        <v>46386</v>
      </c>
      <c r="X24" s="142">
        <v>37132</v>
      </c>
      <c r="Y24" s="142">
        <v>40882</v>
      </c>
      <c r="Z24" s="142">
        <v>20942</v>
      </c>
      <c r="AA24" s="143">
        <v>35981</v>
      </c>
      <c r="AB24" s="142">
        <v>83557</v>
      </c>
      <c r="AC24" s="142">
        <v>81740</v>
      </c>
      <c r="AD24" s="142">
        <v>80177</v>
      </c>
      <c r="AE24" s="142">
        <v>68240</v>
      </c>
      <c r="AF24" s="143">
        <v>82067</v>
      </c>
      <c r="AG24" s="142">
        <v>129943</v>
      </c>
      <c r="AH24" s="142">
        <v>118872</v>
      </c>
      <c r="AI24" s="142">
        <v>121059</v>
      </c>
      <c r="AJ24" s="142">
        <v>89182</v>
      </c>
      <c r="AK24" s="143">
        <v>118048</v>
      </c>
      <c r="AL24" s="142">
        <v>52598</v>
      </c>
      <c r="AM24" s="142">
        <v>55745</v>
      </c>
      <c r="AN24" s="142">
        <v>56075</v>
      </c>
      <c r="AO24" s="142">
        <v>75600</v>
      </c>
      <c r="AP24" s="143">
        <v>35342</v>
      </c>
      <c r="AQ24" s="142">
        <v>34859</v>
      </c>
      <c r="AR24" s="142">
        <v>56974</v>
      </c>
      <c r="AS24" s="142">
        <v>44876</v>
      </c>
      <c r="AT24" s="142">
        <v>58887</v>
      </c>
      <c r="AU24" s="143">
        <v>28747</v>
      </c>
      <c r="AV24" s="142">
        <v>93155</v>
      </c>
      <c r="AW24" s="142">
        <v>150129</v>
      </c>
      <c r="AX24" s="142">
        <v>195005</v>
      </c>
      <c r="AY24" s="142">
        <v>58887</v>
      </c>
      <c r="AZ24" s="143">
        <v>87634</v>
      </c>
      <c r="BA24" s="144">
        <v>6200</v>
      </c>
      <c r="BB24" s="144">
        <v>5957.6</v>
      </c>
      <c r="BC24" s="144">
        <v>6082.9</v>
      </c>
      <c r="BD24" s="144">
        <v>5323.8</v>
      </c>
      <c r="BE24" s="145">
        <v>5203</v>
      </c>
      <c r="BF24" s="144">
        <v>18735</v>
      </c>
      <c r="BG24" s="144">
        <v>18079</v>
      </c>
      <c r="BH24" s="144">
        <v>18456</v>
      </c>
      <c r="BI24" s="144">
        <v>16717</v>
      </c>
      <c r="BJ24" s="145">
        <v>15565</v>
      </c>
      <c r="BK24" s="144">
        <v>38333</v>
      </c>
      <c r="BL24" s="144">
        <v>56412</v>
      </c>
      <c r="BM24" s="144">
        <v>74868</v>
      </c>
      <c r="BN24" s="144">
        <v>16717</v>
      </c>
      <c r="BO24" s="145">
        <v>32282</v>
      </c>
      <c r="CE24" s="124">
        <f t="shared" si="6"/>
        <v>87634</v>
      </c>
      <c r="CF24" s="76" t="str">
        <f t="shared" si="2"/>
        <v/>
      </c>
      <c r="CG24" s="103" t="str">
        <f t="shared" si="8"/>
        <v/>
      </c>
      <c r="CH24" s="100">
        <f t="shared" si="3"/>
        <v>0</v>
      </c>
      <c r="CI24" s="125"/>
      <c r="CJ24" s="126">
        <f t="shared" si="7"/>
        <v>32282</v>
      </c>
      <c r="CK24" s="76" t="str">
        <f t="shared" si="4"/>
        <v/>
      </c>
      <c r="CL24" s="103" t="str">
        <f t="shared" si="9"/>
        <v/>
      </c>
      <c r="CM24" s="125">
        <f t="shared" si="5"/>
        <v>0</v>
      </c>
    </row>
    <row r="25" spans="1:91" ht="15.6" customHeight="1" thickTop="1" x14ac:dyDescent="0.25">
      <c r="A25" s="337" t="s">
        <v>63</v>
      </c>
      <c r="B25" s="338" t="s">
        <v>34</v>
      </c>
      <c r="C25" s="146">
        <v>29004970.989999998</v>
      </c>
      <c r="D25" s="147">
        <v>36930844</v>
      </c>
      <c r="E25" s="147">
        <v>32891848.98</v>
      </c>
      <c r="F25" s="147">
        <v>32597494.719999999</v>
      </c>
      <c r="G25" s="148">
        <v>31985369.760000002</v>
      </c>
      <c r="H25" s="147">
        <v>151173.76000000001</v>
      </c>
      <c r="I25" s="147">
        <v>162637.13999999998</v>
      </c>
      <c r="J25" s="147">
        <v>147634.04</v>
      </c>
      <c r="K25" s="147">
        <v>674263.83</v>
      </c>
      <c r="L25" s="148">
        <v>671687.48</v>
      </c>
      <c r="M25" s="147">
        <v>21233621.990000002</v>
      </c>
      <c r="N25" s="147">
        <v>19583433.939999998</v>
      </c>
      <c r="O25" s="147">
        <v>25340567.379999999</v>
      </c>
      <c r="P25" s="147">
        <v>17594349.759999998</v>
      </c>
      <c r="Q25" s="148">
        <v>18299067.620000001</v>
      </c>
      <c r="R25" s="147">
        <v>54560969.739999995</v>
      </c>
      <c r="S25" s="147">
        <v>64238666.079999998</v>
      </c>
      <c r="T25" s="147">
        <v>59790851.399999999</v>
      </c>
      <c r="U25" s="147">
        <v>55640229.310000002</v>
      </c>
      <c r="V25" s="148">
        <v>56880539.160000004</v>
      </c>
      <c r="W25" s="147">
        <v>37225939.859749995</v>
      </c>
      <c r="X25" s="147">
        <v>42364222.768250003</v>
      </c>
      <c r="Y25" s="147">
        <v>40157396.032250002</v>
      </c>
      <c r="Z25" s="147">
        <v>33219073.339749999</v>
      </c>
      <c r="AA25" s="148">
        <v>34561422.444499999</v>
      </c>
      <c r="AB25" s="147">
        <v>10484829.53025</v>
      </c>
      <c r="AC25" s="147">
        <v>14818048.881750001</v>
      </c>
      <c r="AD25" s="147">
        <v>9552848.1077499986</v>
      </c>
      <c r="AE25" s="147">
        <v>11979918.21025</v>
      </c>
      <c r="AF25" s="148">
        <v>12695655.465500001</v>
      </c>
      <c r="AG25" s="147">
        <v>47710769.390000001</v>
      </c>
      <c r="AH25" s="147">
        <v>57182271.650000006</v>
      </c>
      <c r="AI25" s="147">
        <v>49710244.140000001</v>
      </c>
      <c r="AJ25" s="147">
        <v>45198991.549999997</v>
      </c>
      <c r="AK25" s="148">
        <v>47257077.909999996</v>
      </c>
      <c r="AL25" s="147">
        <v>8281138.6720924266</v>
      </c>
      <c r="AM25" s="147">
        <v>9376573.8018368278</v>
      </c>
      <c r="AN25" s="147">
        <v>12244368.471333161</v>
      </c>
      <c r="AO25" s="147">
        <v>12535982.885801602</v>
      </c>
      <c r="AP25" s="148">
        <v>11841161.695283089</v>
      </c>
      <c r="AQ25" s="147">
        <v>6397296.3920924254</v>
      </c>
      <c r="AR25" s="147">
        <v>7512522.6218368281</v>
      </c>
      <c r="AS25" s="147">
        <v>9688126.4537949413</v>
      </c>
      <c r="AT25" s="147">
        <v>10016917.338523615</v>
      </c>
      <c r="AU25" s="148">
        <v>9426859.8528199978</v>
      </c>
      <c r="AV25" s="147">
        <v>17731064.199903544</v>
      </c>
      <c r="AW25" s="147">
        <v>25243586.821740374</v>
      </c>
      <c r="AX25" s="147">
        <v>34931713.275535315</v>
      </c>
      <c r="AY25" s="147">
        <v>10016917.338523615</v>
      </c>
      <c r="AZ25" s="148">
        <v>19443777.191343613</v>
      </c>
      <c r="BA25" s="90">
        <v>4848511</v>
      </c>
      <c r="BB25" s="90">
        <v>4795401.5999999996</v>
      </c>
      <c r="BC25" s="90">
        <v>4790665.9000000004</v>
      </c>
      <c r="BD25" s="90">
        <v>3237356.8</v>
      </c>
      <c r="BE25" s="91">
        <v>3310978</v>
      </c>
      <c r="BF25" s="90">
        <v>14878975</v>
      </c>
      <c r="BG25" s="90">
        <v>14537462</v>
      </c>
      <c r="BH25" s="90">
        <v>14457757</v>
      </c>
      <c r="BI25" s="90">
        <v>9632790</v>
      </c>
      <c r="BJ25" s="91">
        <v>9860513</v>
      </c>
      <c r="BK25" s="90">
        <v>30057046</v>
      </c>
      <c r="BL25" s="90">
        <v>44594508</v>
      </c>
      <c r="BM25" s="90">
        <v>59052265</v>
      </c>
      <c r="BN25" s="90">
        <v>9632790</v>
      </c>
      <c r="BO25" s="91">
        <v>19493303</v>
      </c>
      <c r="CE25" s="124">
        <f t="shared" si="6"/>
        <v>19443777.191343613</v>
      </c>
      <c r="CF25" s="76"/>
      <c r="CG25" s="103"/>
      <c r="CH25" s="100">
        <f t="shared" si="3"/>
        <v>0</v>
      </c>
      <c r="CI25" s="125"/>
      <c r="CJ25" s="126">
        <f t="shared" si="7"/>
        <v>19493303</v>
      </c>
      <c r="CK25" s="76"/>
      <c r="CL25" s="103"/>
      <c r="CM25" s="125">
        <f t="shared" si="5"/>
        <v>0</v>
      </c>
    </row>
    <row r="26" spans="1:91" ht="15.6" customHeight="1" thickBot="1" x14ac:dyDescent="0.3">
      <c r="A26" s="339" t="s">
        <v>64</v>
      </c>
      <c r="B26" s="340"/>
      <c r="C26" s="149">
        <v>36823133.989999995</v>
      </c>
      <c r="D26" s="150">
        <v>37485648</v>
      </c>
      <c r="E26" s="150">
        <v>37484428.980000004</v>
      </c>
      <c r="F26" s="150">
        <v>38091659.719999999</v>
      </c>
      <c r="G26" s="151">
        <v>38175354.760000005</v>
      </c>
      <c r="H26" s="150">
        <v>151173.76000000001</v>
      </c>
      <c r="I26" s="150">
        <v>162637.13999999998</v>
      </c>
      <c r="J26" s="150">
        <v>147634.04</v>
      </c>
      <c r="K26" s="150">
        <v>674263.83</v>
      </c>
      <c r="L26" s="151">
        <v>671687.48</v>
      </c>
      <c r="M26" s="150">
        <v>21233621.990000002</v>
      </c>
      <c r="N26" s="150">
        <v>19583433.939999998</v>
      </c>
      <c r="O26" s="150">
        <v>25340567.379999999</v>
      </c>
      <c r="P26" s="150">
        <v>17594349.759999998</v>
      </c>
      <c r="Q26" s="151">
        <v>18299067.620000001</v>
      </c>
      <c r="R26" s="150">
        <v>62404327.739999995</v>
      </c>
      <c r="S26" s="150">
        <v>64830857.079999998</v>
      </c>
      <c r="T26" s="150">
        <v>64345966.399999999</v>
      </c>
      <c r="U26" s="150">
        <v>61105819.310000002</v>
      </c>
      <c r="V26" s="151">
        <v>63084704.160000004</v>
      </c>
      <c r="W26" s="150">
        <v>40735550.859749995</v>
      </c>
      <c r="X26" s="150">
        <v>45705025.768250003</v>
      </c>
      <c r="Y26" s="150">
        <v>43567678.032250002</v>
      </c>
      <c r="Z26" s="150">
        <v>36721673.339749999</v>
      </c>
      <c r="AA26" s="151">
        <v>38216482.444499999</v>
      </c>
      <c r="AB26" s="150">
        <v>12077628.53025</v>
      </c>
      <c r="AC26" s="150">
        <v>14819157.881750001</v>
      </c>
      <c r="AD26" s="150">
        <v>10623203.107749999</v>
      </c>
      <c r="AE26" s="150">
        <v>13092196.21025</v>
      </c>
      <c r="AF26" s="151">
        <v>14037672.465500001</v>
      </c>
      <c r="AG26" s="150">
        <v>52813179.390000001</v>
      </c>
      <c r="AH26" s="150">
        <v>60524183.650000006</v>
      </c>
      <c r="AI26" s="150">
        <v>54190881.140000001</v>
      </c>
      <c r="AJ26" s="150">
        <v>49813869.549999997</v>
      </c>
      <c r="AK26" s="151">
        <v>52254154.909999996</v>
      </c>
      <c r="AL26" s="150">
        <v>7962968.6500000032</v>
      </c>
      <c r="AM26" s="150">
        <v>6545555.469999996</v>
      </c>
      <c r="AN26" s="150">
        <v>12398839.219999999</v>
      </c>
      <c r="AO26" s="150">
        <v>13499301.649999999</v>
      </c>
      <c r="AP26" s="151">
        <v>13176088.280000001</v>
      </c>
      <c r="AQ26" s="150">
        <v>8714509.370000001</v>
      </c>
      <c r="AR26" s="150">
        <v>5227477.2899999963</v>
      </c>
      <c r="AS26" s="150">
        <v>9768716.5599999987</v>
      </c>
      <c r="AT26" s="150">
        <v>10781136.649999999</v>
      </c>
      <c r="AU26" s="151">
        <v>10486164.280000001</v>
      </c>
      <c r="AV26" s="150">
        <v>20115839.739999998</v>
      </c>
      <c r="AW26" s="150">
        <v>25343317.029999997</v>
      </c>
      <c r="AX26" s="150">
        <v>35112033.590000004</v>
      </c>
      <c r="AY26" s="150">
        <v>10781136.649999999</v>
      </c>
      <c r="AZ26" s="151">
        <v>21267300.93</v>
      </c>
      <c r="BA26" s="93">
        <v>4937025</v>
      </c>
      <c r="BB26" s="93">
        <v>4883863.5999999996</v>
      </c>
      <c r="BC26" s="93">
        <v>4880000.9000000004</v>
      </c>
      <c r="BD26" s="93">
        <v>3330376.8</v>
      </c>
      <c r="BE26" s="94">
        <v>3403364</v>
      </c>
      <c r="BF26" s="93">
        <v>15144950</v>
      </c>
      <c r="BG26" s="93">
        <v>14802688</v>
      </c>
      <c r="BH26" s="93">
        <v>14725142</v>
      </c>
      <c r="BI26" s="93">
        <v>9914012</v>
      </c>
      <c r="BJ26" s="94">
        <v>10138423</v>
      </c>
      <c r="BK26" s="93">
        <v>30592920</v>
      </c>
      <c r="BL26" s="93">
        <v>45395608</v>
      </c>
      <c r="BM26" s="93">
        <v>60120750</v>
      </c>
      <c r="BN26" s="93">
        <v>9914012</v>
      </c>
      <c r="BO26" s="94">
        <v>20052435</v>
      </c>
      <c r="CE26" s="152">
        <f t="shared" si="6"/>
        <v>21267300.93</v>
      </c>
      <c r="CF26" s="153" t="str">
        <f>IF(ROUND(AZ26,-1)=ROUND(CE26,-1),"","ERROR")</f>
        <v/>
      </c>
      <c r="CG26" s="154" t="str">
        <f>IF(ISERROR(IF(SEARCH("ERROR",CF26,1)="#VALUE!","",1)),"",IF(SEARCH("ERROR",CF26,1)="#VALUE!","",1))</f>
        <v/>
      </c>
      <c r="CH26" s="155">
        <f>AZ26-CE26</f>
        <v>0</v>
      </c>
      <c r="CI26" s="125"/>
      <c r="CJ26" s="126">
        <f t="shared" si="7"/>
        <v>20052435</v>
      </c>
      <c r="CK26" s="153" t="str">
        <f>IF(ROUND(BO26,-1)=ROUND(CJ26,-1),"","ERROR")</f>
        <v/>
      </c>
      <c r="CL26" s="154" t="str">
        <f>IF(ISERROR(IF(SEARCH("ERROR",CK26,1)="#VALUE!","",1)),"",IF(SEARCH("ERROR",CK26,1)="#VALUE!","",1))</f>
        <v/>
      </c>
      <c r="CM26" s="155">
        <f t="shared" si="5"/>
        <v>0</v>
      </c>
    </row>
    <row r="27" spans="1:91" ht="14.25" thickTop="1" x14ac:dyDescent="0.25"/>
    <row r="28" spans="1:91" x14ac:dyDescent="0.25">
      <c r="A28" s="4" t="s">
        <v>105</v>
      </c>
    </row>
  </sheetData>
  <mergeCells count="2">
    <mergeCell ref="A25:B25"/>
    <mergeCell ref="A26:B26"/>
  </mergeCells>
  <phoneticPr fontId="4" type="noConversion"/>
  <printOptions gridLinesSet="0"/>
  <pageMargins left="0.8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CY253"/>
  <sheetViews>
    <sheetView showGridLines="0" zoomScaleNormal="100" workbookViewId="0">
      <pane xSplit="2" ySplit="4" topLeftCell="C5" activePane="bottomRight" state="frozen"/>
      <selection activeCell="E18" sqref="E18"/>
      <selection pane="topRight" activeCell="E18" sqref="E18"/>
      <selection pane="bottomLeft" activeCell="E18" sqref="E18"/>
      <selection pane="bottomRight" activeCell="E18" sqref="E18"/>
    </sheetView>
  </sheetViews>
  <sheetFormatPr defaultColWidth="9" defaultRowHeight="13.5" x14ac:dyDescent="0.25"/>
  <cols>
    <col min="1" max="1" width="33.5" style="76" customWidth="1"/>
    <col min="2" max="2" width="11.5" style="74" customWidth="1"/>
    <col min="3" max="45" width="13.25" style="74" customWidth="1"/>
    <col min="46" max="46" width="13.375" style="74" customWidth="1"/>
    <col min="47" max="47" width="13.25" style="74" customWidth="1"/>
    <col min="48" max="16384" width="9" style="74"/>
  </cols>
  <sheetData>
    <row r="1" spans="1:47" ht="15.75" x14ac:dyDescent="0.25">
      <c r="A1" s="20"/>
      <c r="B1" s="20"/>
      <c r="C1" s="23" t="s">
        <v>52</v>
      </c>
      <c r="D1" s="73"/>
      <c r="E1" s="73"/>
      <c r="F1" s="73"/>
      <c r="G1" s="73"/>
      <c r="H1" s="23" t="s">
        <v>52</v>
      </c>
      <c r="I1" s="73"/>
      <c r="J1" s="73"/>
      <c r="K1" s="73"/>
      <c r="L1" s="73"/>
      <c r="M1" s="23" t="s">
        <v>52</v>
      </c>
      <c r="N1" s="73"/>
      <c r="O1" s="73"/>
      <c r="P1" s="73"/>
      <c r="Q1" s="73"/>
      <c r="R1" s="23" t="s">
        <v>52</v>
      </c>
      <c r="S1" s="73"/>
      <c r="T1" s="73"/>
      <c r="U1" s="73"/>
      <c r="V1" s="73"/>
      <c r="W1" s="23" t="s">
        <v>52</v>
      </c>
      <c r="X1" s="73"/>
      <c r="Y1" s="73"/>
      <c r="Z1" s="73"/>
      <c r="AA1" s="73"/>
      <c r="AB1" s="23" t="s">
        <v>52</v>
      </c>
      <c r="AC1" s="73"/>
      <c r="AD1" s="73"/>
      <c r="AE1" s="73"/>
      <c r="AF1" s="73"/>
      <c r="AG1" s="23" t="s">
        <v>52</v>
      </c>
      <c r="AH1" s="73"/>
      <c r="AI1" s="73"/>
      <c r="AJ1" s="73"/>
      <c r="AK1" s="73"/>
      <c r="AL1" s="23" t="s">
        <v>52</v>
      </c>
      <c r="AM1" s="73"/>
      <c r="AN1" s="73"/>
      <c r="AO1" s="73"/>
      <c r="AP1" s="73"/>
      <c r="AQ1" s="23" t="s">
        <v>52</v>
      </c>
      <c r="AR1" s="73"/>
      <c r="AS1" s="73"/>
      <c r="AT1" s="73"/>
      <c r="AU1" s="73"/>
    </row>
    <row r="2" spans="1:47" ht="15.75" x14ac:dyDescent="0.25">
      <c r="A2" s="20"/>
      <c r="B2" s="20"/>
      <c r="C2" s="26" t="s">
        <v>131</v>
      </c>
      <c r="D2" s="73"/>
      <c r="E2" s="73"/>
      <c r="F2" s="73"/>
      <c r="G2" s="73"/>
      <c r="H2" s="26" t="s">
        <v>131</v>
      </c>
      <c r="I2" s="73"/>
      <c r="J2" s="73"/>
      <c r="K2" s="73"/>
      <c r="L2" s="73"/>
      <c r="M2" s="26" t="s">
        <v>131</v>
      </c>
      <c r="N2" s="73"/>
      <c r="O2" s="73"/>
      <c r="P2" s="73"/>
      <c r="Q2" s="73"/>
      <c r="R2" s="26" t="s">
        <v>131</v>
      </c>
      <c r="S2" s="73"/>
      <c r="T2" s="73"/>
      <c r="U2" s="73"/>
      <c r="V2" s="73"/>
      <c r="W2" s="26" t="s">
        <v>131</v>
      </c>
      <c r="X2" s="73"/>
      <c r="Y2" s="73"/>
      <c r="Z2" s="73"/>
      <c r="AA2" s="73"/>
      <c r="AB2" s="26" t="s">
        <v>131</v>
      </c>
      <c r="AC2" s="73"/>
      <c r="AD2" s="73"/>
      <c r="AE2" s="73"/>
      <c r="AF2" s="73"/>
      <c r="AG2" s="26" t="s">
        <v>131</v>
      </c>
      <c r="AH2" s="73"/>
      <c r="AI2" s="73"/>
      <c r="AJ2" s="73"/>
      <c r="AK2" s="73"/>
      <c r="AL2" s="26" t="s">
        <v>131</v>
      </c>
      <c r="AM2" s="73"/>
      <c r="AN2" s="73"/>
      <c r="AO2" s="73"/>
      <c r="AP2" s="73"/>
      <c r="AQ2" s="26" t="s">
        <v>131</v>
      </c>
      <c r="AR2" s="73"/>
      <c r="AS2" s="73"/>
      <c r="AT2" s="73"/>
      <c r="AU2" s="73"/>
    </row>
    <row r="3" spans="1:47" s="76" customFormat="1" ht="15.75" x14ac:dyDescent="0.25">
      <c r="A3" s="75"/>
      <c r="C3" s="77" t="s">
        <v>93</v>
      </c>
      <c r="D3" s="78"/>
      <c r="E3" s="78"/>
      <c r="F3" s="78"/>
      <c r="G3" s="78"/>
      <c r="H3" s="77" t="s">
        <v>94</v>
      </c>
      <c r="I3" s="78"/>
      <c r="J3" s="78"/>
      <c r="K3" s="78"/>
      <c r="L3" s="78"/>
      <c r="M3" s="77" t="s">
        <v>95</v>
      </c>
      <c r="N3" s="78"/>
      <c r="O3" s="78"/>
      <c r="P3" s="78"/>
      <c r="Q3" s="78"/>
      <c r="R3" s="77" t="s">
        <v>85</v>
      </c>
      <c r="S3" s="78"/>
      <c r="T3" s="78"/>
      <c r="U3" s="78"/>
      <c r="V3" s="78"/>
      <c r="W3" s="77" t="s">
        <v>89</v>
      </c>
      <c r="X3" s="78"/>
      <c r="Y3" s="78"/>
      <c r="Z3" s="78"/>
      <c r="AA3" s="78"/>
      <c r="AB3" s="77" t="s">
        <v>90</v>
      </c>
      <c r="AC3" s="78"/>
      <c r="AD3" s="78"/>
      <c r="AE3" s="78"/>
      <c r="AF3" s="78"/>
      <c r="AG3" s="77" t="s">
        <v>86</v>
      </c>
      <c r="AH3" s="78"/>
      <c r="AI3" s="78"/>
      <c r="AJ3" s="78"/>
      <c r="AK3" s="78"/>
      <c r="AL3" s="77" t="s">
        <v>91</v>
      </c>
      <c r="AM3" s="78"/>
      <c r="AN3" s="78"/>
      <c r="AO3" s="78"/>
      <c r="AP3" s="78"/>
      <c r="AQ3" s="77" t="s">
        <v>92</v>
      </c>
      <c r="AR3" s="78"/>
      <c r="AS3" s="78"/>
      <c r="AT3" s="78"/>
      <c r="AU3" s="78"/>
    </row>
    <row r="4" spans="1:47" ht="14.25" thickBot="1" x14ac:dyDescent="0.3"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</row>
    <row r="5" spans="1:47" ht="14.25" thickTop="1" x14ac:dyDescent="0.25">
      <c r="A5" s="32" t="s">
        <v>65</v>
      </c>
      <c r="B5" s="33" t="s">
        <v>33</v>
      </c>
      <c r="C5" s="34">
        <v>45473</v>
      </c>
      <c r="D5" s="35">
        <v>45565</v>
      </c>
      <c r="E5" s="35">
        <v>45657</v>
      </c>
      <c r="F5" s="36">
        <v>45747</v>
      </c>
      <c r="G5" s="37">
        <v>45838</v>
      </c>
      <c r="H5" s="34">
        <v>45473</v>
      </c>
      <c r="I5" s="35">
        <v>45565</v>
      </c>
      <c r="J5" s="35">
        <v>45657</v>
      </c>
      <c r="K5" s="36">
        <v>45747</v>
      </c>
      <c r="L5" s="37">
        <v>45838</v>
      </c>
      <c r="M5" s="34">
        <v>45473</v>
      </c>
      <c r="N5" s="35">
        <v>45565</v>
      </c>
      <c r="O5" s="35">
        <v>45657</v>
      </c>
      <c r="P5" s="36">
        <v>45747</v>
      </c>
      <c r="Q5" s="37">
        <v>45838</v>
      </c>
      <c r="R5" s="34">
        <v>45473</v>
      </c>
      <c r="S5" s="35">
        <v>45565</v>
      </c>
      <c r="T5" s="35">
        <v>45657</v>
      </c>
      <c r="U5" s="36">
        <v>45747</v>
      </c>
      <c r="V5" s="37">
        <v>45838</v>
      </c>
      <c r="W5" s="34">
        <v>45473</v>
      </c>
      <c r="X5" s="35">
        <v>45565</v>
      </c>
      <c r="Y5" s="35">
        <v>45657</v>
      </c>
      <c r="Z5" s="36">
        <v>45747</v>
      </c>
      <c r="AA5" s="37">
        <v>45838</v>
      </c>
      <c r="AB5" s="34">
        <v>45473</v>
      </c>
      <c r="AC5" s="35">
        <v>45565</v>
      </c>
      <c r="AD5" s="35">
        <v>45657</v>
      </c>
      <c r="AE5" s="36">
        <v>45747</v>
      </c>
      <c r="AF5" s="37">
        <v>45838</v>
      </c>
      <c r="AG5" s="34">
        <v>45473</v>
      </c>
      <c r="AH5" s="35">
        <v>45565</v>
      </c>
      <c r="AI5" s="35">
        <v>45657</v>
      </c>
      <c r="AJ5" s="36">
        <v>45747</v>
      </c>
      <c r="AK5" s="37">
        <v>45838</v>
      </c>
      <c r="AL5" s="34">
        <v>45473</v>
      </c>
      <c r="AM5" s="35">
        <v>45565</v>
      </c>
      <c r="AN5" s="35">
        <v>45657</v>
      </c>
      <c r="AO5" s="36">
        <v>45747</v>
      </c>
      <c r="AP5" s="37">
        <v>45838</v>
      </c>
      <c r="AQ5" s="34">
        <v>45473</v>
      </c>
      <c r="AR5" s="35">
        <v>45565</v>
      </c>
      <c r="AS5" s="35">
        <v>45657</v>
      </c>
      <c r="AT5" s="36">
        <v>45747</v>
      </c>
      <c r="AU5" s="37">
        <v>45838</v>
      </c>
    </row>
    <row r="6" spans="1:47" ht="14.25" thickBot="1" x14ac:dyDescent="0.3">
      <c r="A6" s="38" t="s">
        <v>34</v>
      </c>
      <c r="B6" s="39"/>
      <c r="C6" s="40" t="s">
        <v>51</v>
      </c>
      <c r="D6" s="41" t="s">
        <v>51</v>
      </c>
      <c r="E6" s="42" t="s">
        <v>51</v>
      </c>
      <c r="F6" s="42" t="s">
        <v>51</v>
      </c>
      <c r="G6" s="43" t="s">
        <v>51</v>
      </c>
      <c r="H6" s="40" t="s">
        <v>51</v>
      </c>
      <c r="I6" s="41" t="s">
        <v>51</v>
      </c>
      <c r="J6" s="42" t="s">
        <v>51</v>
      </c>
      <c r="K6" s="42" t="s">
        <v>51</v>
      </c>
      <c r="L6" s="43" t="s">
        <v>51</v>
      </c>
      <c r="M6" s="40" t="s">
        <v>51</v>
      </c>
      <c r="N6" s="41" t="s">
        <v>51</v>
      </c>
      <c r="O6" s="42" t="s">
        <v>51</v>
      </c>
      <c r="P6" s="42" t="s">
        <v>51</v>
      </c>
      <c r="Q6" s="43" t="s">
        <v>51</v>
      </c>
      <c r="R6" s="40" t="s">
        <v>51</v>
      </c>
      <c r="S6" s="41" t="s">
        <v>51</v>
      </c>
      <c r="T6" s="42" t="s">
        <v>51</v>
      </c>
      <c r="U6" s="42" t="s">
        <v>51</v>
      </c>
      <c r="V6" s="43" t="s">
        <v>51</v>
      </c>
      <c r="W6" s="40" t="s">
        <v>51</v>
      </c>
      <c r="X6" s="41" t="s">
        <v>51</v>
      </c>
      <c r="Y6" s="42" t="s">
        <v>51</v>
      </c>
      <c r="Z6" s="42" t="s">
        <v>51</v>
      </c>
      <c r="AA6" s="43" t="s">
        <v>51</v>
      </c>
      <c r="AB6" s="40" t="s">
        <v>51</v>
      </c>
      <c r="AC6" s="41" t="s">
        <v>51</v>
      </c>
      <c r="AD6" s="42" t="s">
        <v>51</v>
      </c>
      <c r="AE6" s="42" t="s">
        <v>51</v>
      </c>
      <c r="AF6" s="43" t="s">
        <v>51</v>
      </c>
      <c r="AG6" s="40" t="s">
        <v>51</v>
      </c>
      <c r="AH6" s="41" t="s">
        <v>51</v>
      </c>
      <c r="AI6" s="42" t="s">
        <v>51</v>
      </c>
      <c r="AJ6" s="42" t="s">
        <v>51</v>
      </c>
      <c r="AK6" s="43" t="s">
        <v>51</v>
      </c>
      <c r="AL6" s="40" t="s">
        <v>51</v>
      </c>
      <c r="AM6" s="41" t="s">
        <v>51</v>
      </c>
      <c r="AN6" s="42" t="s">
        <v>51</v>
      </c>
      <c r="AO6" s="42" t="s">
        <v>51</v>
      </c>
      <c r="AP6" s="43" t="s">
        <v>51</v>
      </c>
      <c r="AQ6" s="40" t="s">
        <v>51</v>
      </c>
      <c r="AR6" s="41" t="s">
        <v>51</v>
      </c>
      <c r="AS6" s="42" t="s">
        <v>51</v>
      </c>
      <c r="AT6" s="42" t="s">
        <v>51</v>
      </c>
      <c r="AU6" s="43" t="s">
        <v>51</v>
      </c>
    </row>
    <row r="7" spans="1:47" ht="14.25" thickTop="1" x14ac:dyDescent="0.25">
      <c r="A7" s="44" t="s">
        <v>132</v>
      </c>
      <c r="B7" s="45" t="s">
        <v>17</v>
      </c>
      <c r="C7" s="80">
        <v>0</v>
      </c>
      <c r="D7" s="80">
        <v>0</v>
      </c>
      <c r="E7" s="80">
        <v>0</v>
      </c>
      <c r="F7" s="80">
        <v>0</v>
      </c>
      <c r="G7" s="81">
        <v>0</v>
      </c>
      <c r="H7" s="80">
        <v>0</v>
      </c>
      <c r="I7" s="80">
        <v>0</v>
      </c>
      <c r="J7" s="80">
        <v>0</v>
      </c>
      <c r="K7" s="80">
        <v>0</v>
      </c>
      <c r="L7" s="81">
        <v>0</v>
      </c>
      <c r="M7" s="80">
        <v>0</v>
      </c>
      <c r="N7" s="80">
        <v>0</v>
      </c>
      <c r="O7" s="80">
        <v>0</v>
      </c>
      <c r="P7" s="80">
        <v>0</v>
      </c>
      <c r="Q7" s="81">
        <v>0</v>
      </c>
      <c r="R7" s="80">
        <v>2619314</v>
      </c>
      <c r="S7" s="80">
        <v>2621650</v>
      </c>
      <c r="T7" s="80">
        <v>2640409</v>
      </c>
      <c r="U7" s="80">
        <v>1089144</v>
      </c>
      <c r="V7" s="81">
        <v>1181056</v>
      </c>
      <c r="W7" s="80">
        <v>8135150</v>
      </c>
      <c r="X7" s="80">
        <v>7872591</v>
      </c>
      <c r="Y7" s="80">
        <v>7911021</v>
      </c>
      <c r="Z7" s="80">
        <v>3166057</v>
      </c>
      <c r="AA7" s="81">
        <v>3456132</v>
      </c>
      <c r="AB7" s="80">
        <v>16713143</v>
      </c>
      <c r="AC7" s="80">
        <v>24585734</v>
      </c>
      <c r="AD7" s="80">
        <v>32496755</v>
      </c>
      <c r="AE7" s="80">
        <v>3166057</v>
      </c>
      <c r="AF7" s="81">
        <v>6622189</v>
      </c>
      <c r="AG7" s="80">
        <v>0</v>
      </c>
      <c r="AH7" s="80">
        <v>0</v>
      </c>
      <c r="AI7" s="80">
        <v>0</v>
      </c>
      <c r="AJ7" s="80">
        <v>0</v>
      </c>
      <c r="AK7" s="81">
        <v>0</v>
      </c>
      <c r="AL7" s="80">
        <v>0</v>
      </c>
      <c r="AM7" s="80">
        <v>0</v>
      </c>
      <c r="AN7" s="80">
        <v>0</v>
      </c>
      <c r="AO7" s="80">
        <v>0</v>
      </c>
      <c r="AP7" s="81">
        <v>0</v>
      </c>
      <c r="AQ7" s="80">
        <v>0</v>
      </c>
      <c r="AR7" s="80">
        <v>0</v>
      </c>
      <c r="AS7" s="80">
        <v>0</v>
      </c>
      <c r="AT7" s="80">
        <v>0</v>
      </c>
      <c r="AU7" s="81">
        <v>0</v>
      </c>
    </row>
    <row r="8" spans="1:47" x14ac:dyDescent="0.25">
      <c r="A8" s="44" t="s">
        <v>112</v>
      </c>
      <c r="B8" s="49" t="s">
        <v>17</v>
      </c>
      <c r="C8" s="82">
        <v>132349</v>
      </c>
      <c r="D8" s="82">
        <v>132349</v>
      </c>
      <c r="E8" s="82">
        <v>133149</v>
      </c>
      <c r="F8" s="82">
        <v>127453</v>
      </c>
      <c r="G8" s="83">
        <v>126803</v>
      </c>
      <c r="H8" s="82">
        <v>397761</v>
      </c>
      <c r="I8" s="82">
        <v>396786</v>
      </c>
      <c r="J8" s="82">
        <v>399280</v>
      </c>
      <c r="K8" s="82">
        <v>383287</v>
      </c>
      <c r="L8" s="83">
        <v>380789</v>
      </c>
      <c r="M8" s="82">
        <v>798656</v>
      </c>
      <c r="N8" s="82">
        <v>1195442</v>
      </c>
      <c r="O8" s="82">
        <v>1594722</v>
      </c>
      <c r="P8" s="82">
        <v>383287</v>
      </c>
      <c r="Q8" s="83">
        <v>764076</v>
      </c>
      <c r="R8" s="82">
        <v>0</v>
      </c>
      <c r="S8" s="82">
        <v>0</v>
      </c>
      <c r="T8" s="82">
        <v>0</v>
      </c>
      <c r="U8" s="82">
        <v>0</v>
      </c>
      <c r="V8" s="83">
        <v>0</v>
      </c>
      <c r="W8" s="82">
        <v>0</v>
      </c>
      <c r="X8" s="82">
        <v>0</v>
      </c>
      <c r="Y8" s="82">
        <v>0</v>
      </c>
      <c r="Z8" s="82">
        <v>0</v>
      </c>
      <c r="AA8" s="83">
        <v>0</v>
      </c>
      <c r="AB8" s="82">
        <v>0</v>
      </c>
      <c r="AC8" s="82">
        <v>0</v>
      </c>
      <c r="AD8" s="82">
        <v>0</v>
      </c>
      <c r="AE8" s="82">
        <v>0</v>
      </c>
      <c r="AF8" s="83">
        <v>0</v>
      </c>
      <c r="AG8" s="82">
        <v>132349</v>
      </c>
      <c r="AH8" s="82">
        <v>132349</v>
      </c>
      <c r="AI8" s="82">
        <v>133149</v>
      </c>
      <c r="AJ8" s="82">
        <v>127453</v>
      </c>
      <c r="AK8" s="83">
        <v>126803</v>
      </c>
      <c r="AL8" s="82">
        <v>397761</v>
      </c>
      <c r="AM8" s="82">
        <v>396786</v>
      </c>
      <c r="AN8" s="82">
        <v>399280</v>
      </c>
      <c r="AO8" s="82">
        <v>383287</v>
      </c>
      <c r="AP8" s="83">
        <v>380789</v>
      </c>
      <c r="AQ8" s="82">
        <v>798656</v>
      </c>
      <c r="AR8" s="82">
        <v>1195442</v>
      </c>
      <c r="AS8" s="82">
        <v>1594722</v>
      </c>
      <c r="AT8" s="82">
        <v>383287</v>
      </c>
      <c r="AU8" s="83">
        <v>764076</v>
      </c>
    </row>
    <row r="9" spans="1:47" x14ac:dyDescent="0.25">
      <c r="A9" s="53" t="s">
        <v>34</v>
      </c>
      <c r="B9" s="54" t="s">
        <v>62</v>
      </c>
      <c r="C9" s="84">
        <v>99735</v>
      </c>
      <c r="D9" s="84">
        <v>99877</v>
      </c>
      <c r="E9" s="84">
        <v>100245</v>
      </c>
      <c r="F9" s="84">
        <v>95927</v>
      </c>
      <c r="G9" s="85">
        <v>95150</v>
      </c>
      <c r="H9" s="84">
        <v>299698</v>
      </c>
      <c r="I9" s="84">
        <v>299242</v>
      </c>
      <c r="J9" s="84">
        <v>300857</v>
      </c>
      <c r="K9" s="84">
        <v>288582</v>
      </c>
      <c r="L9" s="85">
        <v>285949</v>
      </c>
      <c r="M9" s="84">
        <v>601470</v>
      </c>
      <c r="N9" s="84">
        <v>900712</v>
      </c>
      <c r="O9" s="84">
        <v>1201569</v>
      </c>
      <c r="P9" s="84">
        <v>288582</v>
      </c>
      <c r="Q9" s="85">
        <v>574531</v>
      </c>
      <c r="R9" s="84">
        <v>0</v>
      </c>
      <c r="S9" s="84">
        <v>0</v>
      </c>
      <c r="T9" s="84">
        <v>0</v>
      </c>
      <c r="U9" s="84">
        <v>0</v>
      </c>
      <c r="V9" s="85">
        <v>0</v>
      </c>
      <c r="W9" s="84">
        <v>0</v>
      </c>
      <c r="X9" s="84">
        <v>0</v>
      </c>
      <c r="Y9" s="84">
        <v>0</v>
      </c>
      <c r="Z9" s="84">
        <v>0</v>
      </c>
      <c r="AA9" s="85">
        <v>0</v>
      </c>
      <c r="AB9" s="84">
        <v>0</v>
      </c>
      <c r="AC9" s="84">
        <v>0</v>
      </c>
      <c r="AD9" s="84">
        <v>0</v>
      </c>
      <c r="AE9" s="84">
        <v>0</v>
      </c>
      <c r="AF9" s="85">
        <v>0</v>
      </c>
      <c r="AG9" s="84">
        <v>99735</v>
      </c>
      <c r="AH9" s="84">
        <v>99877</v>
      </c>
      <c r="AI9" s="84">
        <v>100245</v>
      </c>
      <c r="AJ9" s="84">
        <v>95927</v>
      </c>
      <c r="AK9" s="85">
        <v>95150</v>
      </c>
      <c r="AL9" s="84">
        <v>299698</v>
      </c>
      <c r="AM9" s="84">
        <v>299242</v>
      </c>
      <c r="AN9" s="84">
        <v>300857</v>
      </c>
      <c r="AO9" s="84">
        <v>288582</v>
      </c>
      <c r="AP9" s="85">
        <v>285949</v>
      </c>
      <c r="AQ9" s="84">
        <v>601470</v>
      </c>
      <c r="AR9" s="84">
        <v>900712</v>
      </c>
      <c r="AS9" s="84">
        <v>1201569</v>
      </c>
      <c r="AT9" s="84">
        <v>288582</v>
      </c>
      <c r="AU9" s="85">
        <v>574531</v>
      </c>
    </row>
    <row r="10" spans="1:47" x14ac:dyDescent="0.25">
      <c r="A10" s="44" t="s">
        <v>113</v>
      </c>
      <c r="B10" s="49" t="s">
        <v>17</v>
      </c>
      <c r="C10" s="82">
        <v>267422</v>
      </c>
      <c r="D10" s="82">
        <v>264373</v>
      </c>
      <c r="E10" s="82">
        <v>264968</v>
      </c>
      <c r="F10" s="82">
        <v>267717</v>
      </c>
      <c r="G10" s="83">
        <v>265389</v>
      </c>
      <c r="H10" s="82">
        <v>804961</v>
      </c>
      <c r="I10" s="82">
        <v>797364</v>
      </c>
      <c r="J10" s="82">
        <v>794474</v>
      </c>
      <c r="K10" s="82">
        <v>808962</v>
      </c>
      <c r="L10" s="83">
        <v>798845</v>
      </c>
      <c r="M10" s="82">
        <v>1619878</v>
      </c>
      <c r="N10" s="82">
        <v>2417242</v>
      </c>
      <c r="O10" s="82">
        <v>3211716</v>
      </c>
      <c r="P10" s="82">
        <v>808962</v>
      </c>
      <c r="Q10" s="83">
        <v>1607807</v>
      </c>
      <c r="R10" s="82">
        <v>0</v>
      </c>
      <c r="S10" s="82">
        <v>0</v>
      </c>
      <c r="T10" s="82">
        <v>0</v>
      </c>
      <c r="U10" s="82">
        <v>0</v>
      </c>
      <c r="V10" s="83">
        <v>0</v>
      </c>
      <c r="W10" s="82">
        <v>0</v>
      </c>
      <c r="X10" s="82">
        <v>0</v>
      </c>
      <c r="Y10" s="82">
        <v>0</v>
      </c>
      <c r="Z10" s="82">
        <v>0</v>
      </c>
      <c r="AA10" s="83">
        <v>0</v>
      </c>
      <c r="AB10" s="82">
        <v>0</v>
      </c>
      <c r="AC10" s="82">
        <v>0</v>
      </c>
      <c r="AD10" s="82">
        <v>0</v>
      </c>
      <c r="AE10" s="82">
        <v>0</v>
      </c>
      <c r="AF10" s="83">
        <v>0</v>
      </c>
      <c r="AG10" s="82">
        <v>267422</v>
      </c>
      <c r="AH10" s="82">
        <v>264373</v>
      </c>
      <c r="AI10" s="82">
        <v>264968</v>
      </c>
      <c r="AJ10" s="82">
        <v>267717</v>
      </c>
      <c r="AK10" s="83">
        <v>265389</v>
      </c>
      <c r="AL10" s="82">
        <v>804961</v>
      </c>
      <c r="AM10" s="82">
        <v>797364</v>
      </c>
      <c r="AN10" s="82">
        <v>794474</v>
      </c>
      <c r="AO10" s="82">
        <v>808962</v>
      </c>
      <c r="AP10" s="83">
        <v>798845</v>
      </c>
      <c r="AQ10" s="82">
        <v>1619878</v>
      </c>
      <c r="AR10" s="82">
        <v>2417242</v>
      </c>
      <c r="AS10" s="82">
        <v>3211716</v>
      </c>
      <c r="AT10" s="82">
        <v>808962</v>
      </c>
      <c r="AU10" s="83">
        <v>1607807</v>
      </c>
    </row>
    <row r="11" spans="1:47" x14ac:dyDescent="0.25">
      <c r="A11" s="53" t="s">
        <v>34</v>
      </c>
      <c r="B11" s="54" t="s">
        <v>62</v>
      </c>
      <c r="C11" s="84">
        <v>211522</v>
      </c>
      <c r="D11" s="84">
        <v>208383</v>
      </c>
      <c r="E11" s="84">
        <v>208537</v>
      </c>
      <c r="F11" s="84">
        <v>206223</v>
      </c>
      <c r="G11" s="85">
        <v>204656</v>
      </c>
      <c r="H11" s="84">
        <v>637049</v>
      </c>
      <c r="I11" s="84">
        <v>629682</v>
      </c>
      <c r="J11" s="84">
        <v>625512</v>
      </c>
      <c r="K11" s="84">
        <v>622445</v>
      </c>
      <c r="L11" s="85">
        <v>615775</v>
      </c>
      <c r="M11" s="84">
        <v>1281190</v>
      </c>
      <c r="N11" s="84">
        <v>1910872</v>
      </c>
      <c r="O11" s="84">
        <v>2536384</v>
      </c>
      <c r="P11" s="84">
        <v>622445</v>
      </c>
      <c r="Q11" s="85">
        <v>1238220</v>
      </c>
      <c r="R11" s="84">
        <v>0</v>
      </c>
      <c r="S11" s="84">
        <v>0</v>
      </c>
      <c r="T11" s="84">
        <v>0</v>
      </c>
      <c r="U11" s="84">
        <v>0</v>
      </c>
      <c r="V11" s="85">
        <v>0</v>
      </c>
      <c r="W11" s="84">
        <v>0</v>
      </c>
      <c r="X11" s="84">
        <v>0</v>
      </c>
      <c r="Y11" s="84">
        <v>0</v>
      </c>
      <c r="Z11" s="84">
        <v>0</v>
      </c>
      <c r="AA11" s="85">
        <v>0</v>
      </c>
      <c r="AB11" s="84">
        <v>0</v>
      </c>
      <c r="AC11" s="84">
        <v>0</v>
      </c>
      <c r="AD11" s="84">
        <v>0</v>
      </c>
      <c r="AE11" s="84">
        <v>0</v>
      </c>
      <c r="AF11" s="85">
        <v>0</v>
      </c>
      <c r="AG11" s="84">
        <v>211522</v>
      </c>
      <c r="AH11" s="84">
        <v>208383</v>
      </c>
      <c r="AI11" s="84">
        <v>208537</v>
      </c>
      <c r="AJ11" s="84">
        <v>206223</v>
      </c>
      <c r="AK11" s="85">
        <v>204656</v>
      </c>
      <c r="AL11" s="84">
        <v>637049</v>
      </c>
      <c r="AM11" s="84">
        <v>629682</v>
      </c>
      <c r="AN11" s="84">
        <v>625512</v>
      </c>
      <c r="AO11" s="84">
        <v>622445</v>
      </c>
      <c r="AP11" s="85">
        <v>615775</v>
      </c>
      <c r="AQ11" s="84">
        <v>1281190</v>
      </c>
      <c r="AR11" s="84">
        <v>1910872</v>
      </c>
      <c r="AS11" s="84">
        <v>2536384</v>
      </c>
      <c r="AT11" s="84">
        <v>622445</v>
      </c>
      <c r="AU11" s="85">
        <v>1238220</v>
      </c>
    </row>
    <row r="12" spans="1:47" x14ac:dyDescent="0.25">
      <c r="A12" s="44" t="s">
        <v>114</v>
      </c>
      <c r="B12" s="58" t="s">
        <v>17</v>
      </c>
      <c r="C12" s="80">
        <v>133448</v>
      </c>
      <c r="D12" s="80">
        <v>125552</v>
      </c>
      <c r="E12" s="80">
        <v>124950</v>
      </c>
      <c r="F12" s="80">
        <v>120398</v>
      </c>
      <c r="G12" s="81">
        <v>116676</v>
      </c>
      <c r="H12" s="80">
        <v>401202</v>
      </c>
      <c r="I12" s="80">
        <v>388334</v>
      </c>
      <c r="J12" s="80">
        <v>375715</v>
      </c>
      <c r="K12" s="80">
        <v>363110</v>
      </c>
      <c r="L12" s="81">
        <v>354024</v>
      </c>
      <c r="M12" s="80">
        <v>810573</v>
      </c>
      <c r="N12" s="80">
        <v>1198907</v>
      </c>
      <c r="O12" s="80">
        <v>1574622</v>
      </c>
      <c r="P12" s="80">
        <v>363110</v>
      </c>
      <c r="Q12" s="81">
        <v>717134</v>
      </c>
      <c r="R12" s="80">
        <v>892904</v>
      </c>
      <c r="S12" s="80">
        <v>846938.99999999988</v>
      </c>
      <c r="T12" s="80">
        <v>836035</v>
      </c>
      <c r="U12" s="80">
        <v>833703</v>
      </c>
      <c r="V12" s="81">
        <v>841231</v>
      </c>
      <c r="W12" s="80">
        <v>2721828</v>
      </c>
      <c r="X12" s="80">
        <v>2624981</v>
      </c>
      <c r="Y12" s="80">
        <v>2515567</v>
      </c>
      <c r="Z12" s="80">
        <v>2510412</v>
      </c>
      <c r="AA12" s="81">
        <v>2528006</v>
      </c>
      <c r="AB12" s="80">
        <v>5437259</v>
      </c>
      <c r="AC12" s="80">
        <v>8062240</v>
      </c>
      <c r="AD12" s="80">
        <v>10577807</v>
      </c>
      <c r="AE12" s="80">
        <v>2510412</v>
      </c>
      <c r="AF12" s="81">
        <v>5038418</v>
      </c>
      <c r="AG12" s="80">
        <v>133448</v>
      </c>
      <c r="AH12" s="80">
        <v>125552</v>
      </c>
      <c r="AI12" s="80">
        <v>124950</v>
      </c>
      <c r="AJ12" s="80">
        <v>120398</v>
      </c>
      <c r="AK12" s="81">
        <v>116676</v>
      </c>
      <c r="AL12" s="80">
        <v>401202</v>
      </c>
      <c r="AM12" s="80">
        <v>388334</v>
      </c>
      <c r="AN12" s="80">
        <v>375715</v>
      </c>
      <c r="AO12" s="80">
        <v>363110</v>
      </c>
      <c r="AP12" s="81">
        <v>354024</v>
      </c>
      <c r="AQ12" s="80">
        <v>810573</v>
      </c>
      <c r="AR12" s="80">
        <v>1198907</v>
      </c>
      <c r="AS12" s="80">
        <v>1574622</v>
      </c>
      <c r="AT12" s="80">
        <v>363110</v>
      </c>
      <c r="AU12" s="81">
        <v>717134</v>
      </c>
    </row>
    <row r="13" spans="1:47" x14ac:dyDescent="0.25">
      <c r="A13" s="44" t="s">
        <v>115</v>
      </c>
      <c r="B13" s="58" t="s">
        <v>17</v>
      </c>
      <c r="C13" s="80">
        <v>258518</v>
      </c>
      <c r="D13" s="80">
        <v>254160</v>
      </c>
      <c r="E13" s="80">
        <v>255562</v>
      </c>
      <c r="F13" s="80">
        <v>256465</v>
      </c>
      <c r="G13" s="81">
        <v>255126</v>
      </c>
      <c r="H13" s="80">
        <v>825362</v>
      </c>
      <c r="I13" s="80">
        <v>765869</v>
      </c>
      <c r="J13" s="80">
        <v>765124</v>
      </c>
      <c r="K13" s="80">
        <v>771416</v>
      </c>
      <c r="L13" s="81">
        <v>765760</v>
      </c>
      <c r="M13" s="80">
        <v>1545147</v>
      </c>
      <c r="N13" s="80">
        <v>2311016</v>
      </c>
      <c r="O13" s="80">
        <v>3076140</v>
      </c>
      <c r="P13" s="80">
        <v>771416</v>
      </c>
      <c r="Q13" s="81">
        <v>1537176</v>
      </c>
      <c r="R13" s="80">
        <v>0</v>
      </c>
      <c r="S13" s="80">
        <v>0</v>
      </c>
      <c r="T13" s="80">
        <v>0</v>
      </c>
      <c r="U13" s="80">
        <v>0</v>
      </c>
      <c r="V13" s="81">
        <v>0</v>
      </c>
      <c r="W13" s="80">
        <v>0</v>
      </c>
      <c r="X13" s="80">
        <v>0</v>
      </c>
      <c r="Y13" s="80">
        <v>0</v>
      </c>
      <c r="Z13" s="80">
        <v>0</v>
      </c>
      <c r="AA13" s="81">
        <v>0</v>
      </c>
      <c r="AB13" s="80">
        <v>0</v>
      </c>
      <c r="AC13" s="80">
        <v>0</v>
      </c>
      <c r="AD13" s="80">
        <v>0</v>
      </c>
      <c r="AE13" s="80">
        <v>0</v>
      </c>
      <c r="AF13" s="81">
        <v>0</v>
      </c>
      <c r="AG13" s="80">
        <v>258518</v>
      </c>
      <c r="AH13" s="80">
        <v>254160</v>
      </c>
      <c r="AI13" s="80">
        <v>255562</v>
      </c>
      <c r="AJ13" s="80">
        <v>256465</v>
      </c>
      <c r="AK13" s="81">
        <v>255126</v>
      </c>
      <c r="AL13" s="80">
        <v>825362</v>
      </c>
      <c r="AM13" s="80">
        <v>765869</v>
      </c>
      <c r="AN13" s="80">
        <v>765124</v>
      </c>
      <c r="AO13" s="80">
        <v>771416</v>
      </c>
      <c r="AP13" s="81">
        <v>765760</v>
      </c>
      <c r="AQ13" s="80">
        <v>1545147</v>
      </c>
      <c r="AR13" s="80">
        <v>2311016</v>
      </c>
      <c r="AS13" s="80">
        <v>3076140</v>
      </c>
      <c r="AT13" s="80">
        <v>771416</v>
      </c>
      <c r="AU13" s="81">
        <v>1537176</v>
      </c>
    </row>
    <row r="14" spans="1:47" x14ac:dyDescent="0.25">
      <c r="A14" s="44" t="s">
        <v>116</v>
      </c>
      <c r="B14" s="58" t="s">
        <v>17</v>
      </c>
      <c r="C14" s="80">
        <v>48762</v>
      </c>
      <c r="D14" s="80">
        <v>47489</v>
      </c>
      <c r="E14" s="80">
        <v>46291</v>
      </c>
      <c r="F14" s="80">
        <v>49517</v>
      </c>
      <c r="G14" s="81">
        <v>48601</v>
      </c>
      <c r="H14" s="80">
        <v>148383</v>
      </c>
      <c r="I14" s="80">
        <v>144563</v>
      </c>
      <c r="J14" s="80">
        <v>140081</v>
      </c>
      <c r="K14" s="80">
        <v>149409</v>
      </c>
      <c r="L14" s="81">
        <v>146615</v>
      </c>
      <c r="M14" s="80">
        <v>299624</v>
      </c>
      <c r="N14" s="80">
        <v>444187</v>
      </c>
      <c r="O14" s="80">
        <v>584268</v>
      </c>
      <c r="P14" s="80">
        <v>149409</v>
      </c>
      <c r="Q14" s="81">
        <v>296024</v>
      </c>
      <c r="R14" s="80">
        <v>0</v>
      </c>
      <c r="S14" s="80">
        <v>0</v>
      </c>
      <c r="T14" s="80">
        <v>0</v>
      </c>
      <c r="U14" s="80">
        <v>0</v>
      </c>
      <c r="V14" s="81">
        <v>0</v>
      </c>
      <c r="W14" s="80">
        <v>0</v>
      </c>
      <c r="X14" s="80">
        <v>0</v>
      </c>
      <c r="Y14" s="80">
        <v>0</v>
      </c>
      <c r="Z14" s="80">
        <v>0</v>
      </c>
      <c r="AA14" s="81">
        <v>0</v>
      </c>
      <c r="AB14" s="80">
        <v>0</v>
      </c>
      <c r="AC14" s="80">
        <v>0</v>
      </c>
      <c r="AD14" s="80">
        <v>0</v>
      </c>
      <c r="AE14" s="80">
        <v>0</v>
      </c>
      <c r="AF14" s="81">
        <v>0</v>
      </c>
      <c r="AG14" s="80">
        <v>48762</v>
      </c>
      <c r="AH14" s="80">
        <v>47489</v>
      </c>
      <c r="AI14" s="80">
        <v>46291</v>
      </c>
      <c r="AJ14" s="80">
        <v>49517</v>
      </c>
      <c r="AK14" s="81">
        <v>48601</v>
      </c>
      <c r="AL14" s="80">
        <v>148383</v>
      </c>
      <c r="AM14" s="80">
        <v>144563</v>
      </c>
      <c r="AN14" s="80">
        <v>140081</v>
      </c>
      <c r="AO14" s="80">
        <v>149409</v>
      </c>
      <c r="AP14" s="81">
        <v>146615</v>
      </c>
      <c r="AQ14" s="80">
        <v>299624</v>
      </c>
      <c r="AR14" s="80">
        <v>444187</v>
      </c>
      <c r="AS14" s="80">
        <v>584268</v>
      </c>
      <c r="AT14" s="80">
        <v>149409</v>
      </c>
      <c r="AU14" s="81">
        <v>296024</v>
      </c>
    </row>
    <row r="15" spans="1:47" x14ac:dyDescent="0.25">
      <c r="A15" s="44" t="s">
        <v>127</v>
      </c>
      <c r="B15" s="58" t="s">
        <v>17</v>
      </c>
      <c r="C15" s="80">
        <v>0</v>
      </c>
      <c r="D15" s="80">
        <v>0</v>
      </c>
      <c r="E15" s="80">
        <v>0</v>
      </c>
      <c r="F15" s="80">
        <v>0</v>
      </c>
      <c r="G15" s="81">
        <v>0</v>
      </c>
      <c r="H15" s="80">
        <v>0</v>
      </c>
      <c r="I15" s="80">
        <v>0</v>
      </c>
      <c r="J15" s="80">
        <v>0</v>
      </c>
      <c r="K15" s="80">
        <v>0</v>
      </c>
      <c r="L15" s="81">
        <v>0</v>
      </c>
      <c r="M15" s="80">
        <v>0</v>
      </c>
      <c r="N15" s="80">
        <v>0</v>
      </c>
      <c r="O15" s="80">
        <v>0</v>
      </c>
      <c r="P15" s="80">
        <v>0</v>
      </c>
      <c r="Q15" s="81">
        <v>0</v>
      </c>
      <c r="R15" s="80">
        <v>41743</v>
      </c>
      <c r="S15" s="80">
        <v>41197</v>
      </c>
      <c r="T15" s="80">
        <v>39411</v>
      </c>
      <c r="U15" s="80">
        <v>66832</v>
      </c>
      <c r="V15" s="81">
        <v>68005</v>
      </c>
      <c r="W15" s="80">
        <v>125956</v>
      </c>
      <c r="X15" s="80">
        <v>123450</v>
      </c>
      <c r="Y15" s="80">
        <v>127691</v>
      </c>
      <c r="Z15" s="80">
        <v>193900</v>
      </c>
      <c r="AA15" s="81">
        <v>203787</v>
      </c>
      <c r="AB15" s="80">
        <v>250443</v>
      </c>
      <c r="AC15" s="80">
        <v>373893</v>
      </c>
      <c r="AD15" s="80">
        <v>501584</v>
      </c>
      <c r="AE15" s="80">
        <v>193900</v>
      </c>
      <c r="AF15" s="81">
        <v>397687</v>
      </c>
      <c r="AG15" s="80">
        <v>0</v>
      </c>
      <c r="AH15" s="80">
        <v>0</v>
      </c>
      <c r="AI15" s="80">
        <v>0</v>
      </c>
      <c r="AJ15" s="80">
        <v>0</v>
      </c>
      <c r="AK15" s="81">
        <v>0</v>
      </c>
      <c r="AL15" s="80">
        <v>0</v>
      </c>
      <c r="AM15" s="80">
        <v>0</v>
      </c>
      <c r="AN15" s="80">
        <v>0</v>
      </c>
      <c r="AO15" s="80">
        <v>0</v>
      </c>
      <c r="AP15" s="81">
        <v>0</v>
      </c>
      <c r="AQ15" s="80">
        <v>0</v>
      </c>
      <c r="AR15" s="80">
        <v>0</v>
      </c>
      <c r="AS15" s="80">
        <v>0</v>
      </c>
      <c r="AT15" s="80">
        <v>0</v>
      </c>
      <c r="AU15" s="81">
        <v>0</v>
      </c>
    </row>
    <row r="16" spans="1:47" x14ac:dyDescent="0.25">
      <c r="A16" s="44" t="s">
        <v>124</v>
      </c>
      <c r="B16" s="58" t="s">
        <v>17</v>
      </c>
      <c r="C16" s="80">
        <v>11858</v>
      </c>
      <c r="D16" s="80">
        <v>11218</v>
      </c>
      <c r="E16" s="80">
        <v>10160</v>
      </c>
      <c r="F16" s="80">
        <v>9232</v>
      </c>
      <c r="G16" s="81">
        <v>8750</v>
      </c>
      <c r="H16" s="80">
        <v>-3832</v>
      </c>
      <c r="I16" s="80">
        <v>75150</v>
      </c>
      <c r="J16" s="80">
        <v>29485</v>
      </c>
      <c r="K16" s="80">
        <v>27999</v>
      </c>
      <c r="L16" s="81">
        <v>26507</v>
      </c>
      <c r="M16" s="80">
        <v>37509</v>
      </c>
      <c r="N16" s="80">
        <v>112659</v>
      </c>
      <c r="O16" s="80">
        <v>142144</v>
      </c>
      <c r="P16" s="80">
        <v>27999</v>
      </c>
      <c r="Q16" s="81">
        <v>54506</v>
      </c>
      <c r="R16" s="80">
        <v>35680</v>
      </c>
      <c r="S16" s="80">
        <v>30823</v>
      </c>
      <c r="T16" s="80">
        <v>46478</v>
      </c>
      <c r="U16" s="80">
        <v>30387</v>
      </c>
      <c r="V16" s="81">
        <v>29538</v>
      </c>
      <c r="W16" s="80">
        <v>110223</v>
      </c>
      <c r="X16" s="80">
        <v>69075</v>
      </c>
      <c r="Y16" s="80">
        <v>180963</v>
      </c>
      <c r="Z16" s="80">
        <v>91278</v>
      </c>
      <c r="AA16" s="81">
        <v>87677</v>
      </c>
      <c r="AB16" s="80">
        <v>201534</v>
      </c>
      <c r="AC16" s="80">
        <v>270609</v>
      </c>
      <c r="AD16" s="80">
        <v>451572</v>
      </c>
      <c r="AE16" s="80">
        <v>91278</v>
      </c>
      <c r="AF16" s="81">
        <v>178955</v>
      </c>
      <c r="AG16" s="80">
        <v>113672</v>
      </c>
      <c r="AH16" s="80">
        <v>117821</v>
      </c>
      <c r="AI16" s="80">
        <v>122004</v>
      </c>
      <c r="AJ16" s="80">
        <v>115749</v>
      </c>
      <c r="AK16" s="81">
        <v>118876</v>
      </c>
      <c r="AL16" s="80">
        <v>301805</v>
      </c>
      <c r="AM16" s="80">
        <v>421230</v>
      </c>
      <c r="AN16" s="80">
        <v>346378</v>
      </c>
      <c r="AO16" s="80">
        <v>359384</v>
      </c>
      <c r="AP16" s="81">
        <v>357249</v>
      </c>
      <c r="AQ16" s="80">
        <v>639022</v>
      </c>
      <c r="AR16" s="80">
        <v>1060252</v>
      </c>
      <c r="AS16" s="80">
        <v>1406630</v>
      </c>
      <c r="AT16" s="80">
        <v>359384</v>
      </c>
      <c r="AU16" s="81">
        <v>716633</v>
      </c>
    </row>
    <row r="17" spans="1:103" x14ac:dyDescent="0.25">
      <c r="A17" s="44" t="s">
        <v>117</v>
      </c>
      <c r="B17" s="49" t="s">
        <v>17</v>
      </c>
      <c r="C17" s="86">
        <v>72561</v>
      </c>
      <c r="D17" s="86">
        <v>72707</v>
      </c>
      <c r="E17" s="86">
        <v>53021</v>
      </c>
      <c r="F17" s="86">
        <v>68778</v>
      </c>
      <c r="G17" s="87">
        <v>62779</v>
      </c>
      <c r="H17" s="86">
        <v>218088</v>
      </c>
      <c r="I17" s="86">
        <v>217558</v>
      </c>
      <c r="J17" s="86">
        <v>198749</v>
      </c>
      <c r="K17" s="86">
        <v>217928</v>
      </c>
      <c r="L17" s="87">
        <v>193733</v>
      </c>
      <c r="M17" s="86">
        <v>438651</v>
      </c>
      <c r="N17" s="86">
        <v>656209</v>
      </c>
      <c r="O17" s="86">
        <v>854958</v>
      </c>
      <c r="P17" s="86">
        <v>217928</v>
      </c>
      <c r="Q17" s="87">
        <v>411661</v>
      </c>
      <c r="R17" s="86">
        <v>0</v>
      </c>
      <c r="S17" s="86">
        <v>0</v>
      </c>
      <c r="T17" s="86">
        <v>0</v>
      </c>
      <c r="U17" s="86">
        <v>0</v>
      </c>
      <c r="V17" s="87">
        <v>0</v>
      </c>
      <c r="W17" s="86">
        <v>0</v>
      </c>
      <c r="X17" s="86">
        <v>0</v>
      </c>
      <c r="Y17" s="86">
        <v>0</v>
      </c>
      <c r="Z17" s="86">
        <v>0</v>
      </c>
      <c r="AA17" s="87">
        <v>0</v>
      </c>
      <c r="AB17" s="86">
        <v>0</v>
      </c>
      <c r="AC17" s="86">
        <v>0</v>
      </c>
      <c r="AD17" s="86">
        <v>0</v>
      </c>
      <c r="AE17" s="86">
        <v>0</v>
      </c>
      <c r="AF17" s="87">
        <v>0</v>
      </c>
      <c r="AG17" s="86">
        <v>72561</v>
      </c>
      <c r="AH17" s="86">
        <v>72707</v>
      </c>
      <c r="AI17" s="86">
        <v>53021</v>
      </c>
      <c r="AJ17" s="86">
        <v>68778</v>
      </c>
      <c r="AK17" s="87">
        <v>62779</v>
      </c>
      <c r="AL17" s="86">
        <v>218088</v>
      </c>
      <c r="AM17" s="86">
        <v>217558</v>
      </c>
      <c r="AN17" s="86">
        <v>198749</v>
      </c>
      <c r="AO17" s="86">
        <v>217928</v>
      </c>
      <c r="AP17" s="87">
        <v>193733</v>
      </c>
      <c r="AQ17" s="86">
        <v>438651</v>
      </c>
      <c r="AR17" s="86">
        <v>656209</v>
      </c>
      <c r="AS17" s="86">
        <v>854958</v>
      </c>
      <c r="AT17" s="86">
        <v>217928</v>
      </c>
      <c r="AU17" s="87">
        <v>411661</v>
      </c>
    </row>
    <row r="18" spans="1:103" x14ac:dyDescent="0.25">
      <c r="A18" s="44" t="s">
        <v>118</v>
      </c>
      <c r="B18" s="49" t="s">
        <v>17</v>
      </c>
      <c r="C18" s="82">
        <v>24243</v>
      </c>
      <c r="D18" s="82">
        <v>24647</v>
      </c>
      <c r="E18" s="82">
        <v>24493</v>
      </c>
      <c r="F18" s="82">
        <v>22843</v>
      </c>
      <c r="G18" s="83">
        <v>22460</v>
      </c>
      <c r="H18" s="82">
        <v>74825</v>
      </c>
      <c r="I18" s="82">
        <v>76570</v>
      </c>
      <c r="J18" s="82">
        <v>72492</v>
      </c>
      <c r="K18" s="82">
        <v>69316</v>
      </c>
      <c r="L18" s="83">
        <v>68052</v>
      </c>
      <c r="M18" s="82">
        <v>152271</v>
      </c>
      <c r="N18" s="82">
        <v>228841</v>
      </c>
      <c r="O18" s="82">
        <v>301333</v>
      </c>
      <c r="P18" s="82">
        <v>69316</v>
      </c>
      <c r="Q18" s="83">
        <v>137368</v>
      </c>
      <c r="R18" s="82">
        <v>0</v>
      </c>
      <c r="S18" s="82">
        <v>0</v>
      </c>
      <c r="T18" s="82">
        <v>0</v>
      </c>
      <c r="U18" s="82">
        <v>0</v>
      </c>
      <c r="V18" s="83">
        <v>0</v>
      </c>
      <c r="W18" s="82">
        <v>0</v>
      </c>
      <c r="X18" s="82">
        <v>0</v>
      </c>
      <c r="Y18" s="82">
        <v>0</v>
      </c>
      <c r="Z18" s="82">
        <v>0</v>
      </c>
      <c r="AA18" s="83">
        <v>0</v>
      </c>
      <c r="AB18" s="82">
        <v>0</v>
      </c>
      <c r="AC18" s="82">
        <v>0</v>
      </c>
      <c r="AD18" s="82">
        <v>0</v>
      </c>
      <c r="AE18" s="82">
        <v>0</v>
      </c>
      <c r="AF18" s="83">
        <v>0</v>
      </c>
      <c r="AG18" s="82">
        <v>24243</v>
      </c>
      <c r="AH18" s="82">
        <v>24647</v>
      </c>
      <c r="AI18" s="82">
        <v>24493</v>
      </c>
      <c r="AJ18" s="82">
        <v>22843</v>
      </c>
      <c r="AK18" s="83">
        <v>22460</v>
      </c>
      <c r="AL18" s="82">
        <v>74825</v>
      </c>
      <c r="AM18" s="82">
        <v>76570</v>
      </c>
      <c r="AN18" s="82">
        <v>72492</v>
      </c>
      <c r="AO18" s="82">
        <v>69316</v>
      </c>
      <c r="AP18" s="83">
        <v>68052</v>
      </c>
      <c r="AQ18" s="82">
        <v>152271</v>
      </c>
      <c r="AR18" s="82">
        <v>228841</v>
      </c>
      <c r="AS18" s="82">
        <v>301333</v>
      </c>
      <c r="AT18" s="82">
        <v>69316</v>
      </c>
      <c r="AU18" s="83">
        <v>137368</v>
      </c>
    </row>
    <row r="19" spans="1:103" x14ac:dyDescent="0.25">
      <c r="A19" s="44" t="s">
        <v>119</v>
      </c>
      <c r="B19" s="58" t="s">
        <v>17</v>
      </c>
      <c r="C19" s="80">
        <v>0</v>
      </c>
      <c r="D19" s="80">
        <v>0</v>
      </c>
      <c r="E19" s="80">
        <v>0</v>
      </c>
      <c r="F19" s="80">
        <v>0</v>
      </c>
      <c r="G19" s="81">
        <v>0</v>
      </c>
      <c r="H19" s="80">
        <v>0</v>
      </c>
      <c r="I19" s="80">
        <v>0</v>
      </c>
      <c r="J19" s="80">
        <v>0</v>
      </c>
      <c r="K19" s="80">
        <v>0</v>
      </c>
      <c r="L19" s="81">
        <v>0</v>
      </c>
      <c r="M19" s="80">
        <v>0</v>
      </c>
      <c r="N19" s="80">
        <v>0</v>
      </c>
      <c r="O19" s="80">
        <v>0</v>
      </c>
      <c r="P19" s="80">
        <v>0</v>
      </c>
      <c r="Q19" s="81">
        <v>0</v>
      </c>
      <c r="R19" s="80">
        <v>229740</v>
      </c>
      <c r="S19" s="80">
        <v>239863</v>
      </c>
      <c r="T19" s="80">
        <v>231946</v>
      </c>
      <c r="U19" s="80">
        <v>211265</v>
      </c>
      <c r="V19" s="81">
        <v>203797</v>
      </c>
      <c r="W19" s="80">
        <v>676774</v>
      </c>
      <c r="X19" s="80">
        <v>709136</v>
      </c>
      <c r="Y19" s="80">
        <v>711609</v>
      </c>
      <c r="Z19" s="80">
        <v>636226</v>
      </c>
      <c r="AA19" s="81">
        <v>616667</v>
      </c>
      <c r="AB19" s="80">
        <v>1282287</v>
      </c>
      <c r="AC19" s="80">
        <v>1991423</v>
      </c>
      <c r="AD19" s="80">
        <v>2703032</v>
      </c>
      <c r="AE19" s="80">
        <v>636226</v>
      </c>
      <c r="AF19" s="81">
        <v>1252893</v>
      </c>
      <c r="AG19" s="80">
        <v>0</v>
      </c>
      <c r="AH19" s="80">
        <v>0</v>
      </c>
      <c r="AI19" s="80">
        <v>0</v>
      </c>
      <c r="AJ19" s="80">
        <v>0</v>
      </c>
      <c r="AK19" s="81">
        <v>0</v>
      </c>
      <c r="AL19" s="80">
        <v>0</v>
      </c>
      <c r="AM19" s="80">
        <v>0</v>
      </c>
      <c r="AN19" s="80">
        <v>0</v>
      </c>
      <c r="AO19" s="80">
        <v>0</v>
      </c>
      <c r="AP19" s="81">
        <v>0</v>
      </c>
      <c r="AQ19" s="80">
        <v>0</v>
      </c>
      <c r="AR19" s="80">
        <v>0</v>
      </c>
      <c r="AS19" s="80">
        <v>0</v>
      </c>
      <c r="AT19" s="80">
        <v>0</v>
      </c>
      <c r="AU19" s="81">
        <v>0</v>
      </c>
    </row>
    <row r="20" spans="1:103" x14ac:dyDescent="0.25">
      <c r="A20" s="44" t="s">
        <v>120</v>
      </c>
      <c r="B20" s="58" t="s">
        <v>17</v>
      </c>
      <c r="C20" s="80">
        <v>39704</v>
      </c>
      <c r="D20" s="80">
        <v>37515</v>
      </c>
      <c r="E20" s="80">
        <v>36614</v>
      </c>
      <c r="F20" s="80">
        <v>35258</v>
      </c>
      <c r="G20" s="81">
        <v>34930</v>
      </c>
      <c r="H20" s="80">
        <v>119477</v>
      </c>
      <c r="I20" s="80">
        <v>115772</v>
      </c>
      <c r="J20" s="80">
        <v>110084</v>
      </c>
      <c r="K20" s="80">
        <v>106299</v>
      </c>
      <c r="L20" s="81">
        <v>104985</v>
      </c>
      <c r="M20" s="80">
        <v>239355</v>
      </c>
      <c r="N20" s="80">
        <v>355127</v>
      </c>
      <c r="O20" s="80">
        <v>465211</v>
      </c>
      <c r="P20" s="80">
        <v>106299</v>
      </c>
      <c r="Q20" s="81">
        <v>211284</v>
      </c>
      <c r="R20" s="80">
        <v>0</v>
      </c>
      <c r="S20" s="80">
        <v>0</v>
      </c>
      <c r="T20" s="80">
        <v>0</v>
      </c>
      <c r="U20" s="80">
        <v>0</v>
      </c>
      <c r="V20" s="81">
        <v>0</v>
      </c>
      <c r="W20" s="80">
        <v>0</v>
      </c>
      <c r="X20" s="80">
        <v>0</v>
      </c>
      <c r="Y20" s="80">
        <v>0</v>
      </c>
      <c r="Z20" s="80">
        <v>0</v>
      </c>
      <c r="AA20" s="81">
        <v>0</v>
      </c>
      <c r="AB20" s="80">
        <v>0</v>
      </c>
      <c r="AC20" s="80">
        <v>0</v>
      </c>
      <c r="AD20" s="80">
        <v>0</v>
      </c>
      <c r="AE20" s="80">
        <v>0</v>
      </c>
      <c r="AF20" s="81">
        <v>0</v>
      </c>
      <c r="AG20" s="80">
        <v>39704</v>
      </c>
      <c r="AH20" s="80">
        <v>37515</v>
      </c>
      <c r="AI20" s="80">
        <v>36614</v>
      </c>
      <c r="AJ20" s="80">
        <v>35258</v>
      </c>
      <c r="AK20" s="81">
        <v>34930</v>
      </c>
      <c r="AL20" s="80">
        <v>119477</v>
      </c>
      <c r="AM20" s="80">
        <v>115772</v>
      </c>
      <c r="AN20" s="80">
        <v>110084</v>
      </c>
      <c r="AO20" s="80">
        <v>106299</v>
      </c>
      <c r="AP20" s="81">
        <v>104985</v>
      </c>
      <c r="AQ20" s="80">
        <v>239355</v>
      </c>
      <c r="AR20" s="80">
        <v>355127</v>
      </c>
      <c r="AS20" s="80">
        <v>465211</v>
      </c>
      <c r="AT20" s="80">
        <v>106299</v>
      </c>
      <c r="AU20" s="81">
        <v>211284</v>
      </c>
    </row>
    <row r="21" spans="1:103" x14ac:dyDescent="0.25">
      <c r="A21" s="44" t="s">
        <v>128</v>
      </c>
      <c r="B21" s="58" t="s">
        <v>17</v>
      </c>
      <c r="C21" s="80">
        <v>20423</v>
      </c>
      <c r="D21" s="80">
        <v>20512</v>
      </c>
      <c r="E21" s="80">
        <v>18277</v>
      </c>
      <c r="F21" s="80">
        <v>29259</v>
      </c>
      <c r="G21" s="81">
        <v>22613</v>
      </c>
      <c r="H21" s="80">
        <v>63395</v>
      </c>
      <c r="I21" s="80">
        <v>60356</v>
      </c>
      <c r="J21" s="80">
        <v>56520</v>
      </c>
      <c r="K21" s="80">
        <v>69446</v>
      </c>
      <c r="L21" s="81">
        <v>60326</v>
      </c>
      <c r="M21" s="80">
        <v>124682</v>
      </c>
      <c r="N21" s="80">
        <v>185038</v>
      </c>
      <c r="O21" s="80">
        <v>241558</v>
      </c>
      <c r="P21" s="80">
        <v>69446</v>
      </c>
      <c r="Q21" s="81">
        <v>129772</v>
      </c>
      <c r="R21" s="80">
        <v>0</v>
      </c>
      <c r="S21" s="80">
        <v>0</v>
      </c>
      <c r="T21" s="80">
        <v>0</v>
      </c>
      <c r="U21" s="80">
        <v>0</v>
      </c>
      <c r="V21" s="81">
        <v>0</v>
      </c>
      <c r="W21" s="80">
        <v>0</v>
      </c>
      <c r="X21" s="80">
        <v>0</v>
      </c>
      <c r="Y21" s="80">
        <v>0</v>
      </c>
      <c r="Z21" s="80">
        <v>0</v>
      </c>
      <c r="AA21" s="81">
        <v>0</v>
      </c>
      <c r="AB21" s="80">
        <v>0</v>
      </c>
      <c r="AC21" s="80">
        <v>0</v>
      </c>
      <c r="AD21" s="80">
        <v>0</v>
      </c>
      <c r="AE21" s="80">
        <v>0</v>
      </c>
      <c r="AF21" s="81">
        <v>0</v>
      </c>
      <c r="AG21" s="80">
        <v>20423</v>
      </c>
      <c r="AH21" s="80">
        <v>20512</v>
      </c>
      <c r="AI21" s="80">
        <v>18277</v>
      </c>
      <c r="AJ21" s="80">
        <v>29259</v>
      </c>
      <c r="AK21" s="81">
        <v>22613</v>
      </c>
      <c r="AL21" s="80">
        <v>63395</v>
      </c>
      <c r="AM21" s="80">
        <v>60356</v>
      </c>
      <c r="AN21" s="80">
        <v>56520</v>
      </c>
      <c r="AO21" s="80">
        <v>69446</v>
      </c>
      <c r="AP21" s="81">
        <v>60326</v>
      </c>
      <c r="AQ21" s="80">
        <v>124682</v>
      </c>
      <c r="AR21" s="80">
        <v>185038</v>
      </c>
      <c r="AS21" s="80">
        <v>241558</v>
      </c>
      <c r="AT21" s="80">
        <v>69446</v>
      </c>
      <c r="AU21" s="81">
        <v>129772</v>
      </c>
    </row>
    <row r="22" spans="1:103" x14ac:dyDescent="0.25">
      <c r="A22" s="44" t="s">
        <v>126</v>
      </c>
      <c r="B22" s="58" t="s">
        <v>17</v>
      </c>
      <c r="C22" s="80">
        <v>0</v>
      </c>
      <c r="D22" s="80">
        <v>0</v>
      </c>
      <c r="E22" s="80">
        <v>0</v>
      </c>
      <c r="F22" s="80">
        <v>0</v>
      </c>
      <c r="G22" s="81">
        <v>0</v>
      </c>
      <c r="H22" s="80">
        <v>0</v>
      </c>
      <c r="I22" s="80">
        <v>0</v>
      </c>
      <c r="J22" s="80">
        <v>0</v>
      </c>
      <c r="K22" s="80">
        <v>0</v>
      </c>
      <c r="L22" s="81">
        <v>0</v>
      </c>
      <c r="M22" s="80">
        <v>0</v>
      </c>
      <c r="N22" s="80">
        <v>0</v>
      </c>
      <c r="O22" s="80">
        <v>0</v>
      </c>
      <c r="P22" s="80">
        <v>0</v>
      </c>
      <c r="Q22" s="81">
        <v>0</v>
      </c>
      <c r="R22" s="80">
        <v>0</v>
      </c>
      <c r="S22" s="80">
        <v>0</v>
      </c>
      <c r="T22" s="80">
        <v>0</v>
      </c>
      <c r="U22" s="80">
        <v>0</v>
      </c>
      <c r="V22" s="81">
        <v>0</v>
      </c>
      <c r="W22" s="80">
        <v>0</v>
      </c>
      <c r="X22" s="80">
        <v>0</v>
      </c>
      <c r="Y22" s="80">
        <v>0</v>
      </c>
      <c r="Z22" s="80">
        <v>0</v>
      </c>
      <c r="AA22" s="81">
        <v>0</v>
      </c>
      <c r="AB22" s="80">
        <v>0</v>
      </c>
      <c r="AC22" s="80">
        <v>0</v>
      </c>
      <c r="AD22" s="80">
        <v>0</v>
      </c>
      <c r="AE22" s="80">
        <v>0</v>
      </c>
      <c r="AF22" s="81">
        <v>0</v>
      </c>
      <c r="AG22" s="80">
        <v>0</v>
      </c>
      <c r="AH22" s="80">
        <v>0</v>
      </c>
      <c r="AI22" s="80">
        <v>0</v>
      </c>
      <c r="AJ22" s="80">
        <v>0</v>
      </c>
      <c r="AK22" s="81">
        <v>0</v>
      </c>
      <c r="AL22" s="80">
        <v>0</v>
      </c>
      <c r="AM22" s="80">
        <v>0</v>
      </c>
      <c r="AN22" s="80">
        <v>0</v>
      </c>
      <c r="AO22" s="80">
        <v>0</v>
      </c>
      <c r="AP22" s="81">
        <v>0</v>
      </c>
      <c r="AQ22" s="80">
        <v>0</v>
      </c>
      <c r="AR22" s="80">
        <v>0</v>
      </c>
      <c r="AS22" s="80">
        <v>0</v>
      </c>
      <c r="AT22" s="80">
        <v>0</v>
      </c>
      <c r="AU22" s="81">
        <v>0</v>
      </c>
    </row>
    <row r="23" spans="1:103" x14ac:dyDescent="0.25">
      <c r="A23" s="44" t="s">
        <v>121</v>
      </c>
      <c r="B23" s="58" t="s">
        <v>17</v>
      </c>
      <c r="C23" s="80">
        <v>342</v>
      </c>
      <c r="D23" s="80">
        <v>309</v>
      </c>
      <c r="E23" s="80">
        <v>310</v>
      </c>
      <c r="F23" s="80">
        <v>285</v>
      </c>
      <c r="G23" s="81">
        <v>281</v>
      </c>
      <c r="H23" s="80">
        <v>1025</v>
      </c>
      <c r="I23" s="80">
        <v>974</v>
      </c>
      <c r="J23" s="80">
        <v>938</v>
      </c>
      <c r="K23" s="80">
        <v>865</v>
      </c>
      <c r="L23" s="81">
        <v>211</v>
      </c>
      <c r="M23" s="80">
        <v>2062</v>
      </c>
      <c r="N23" s="80">
        <v>3036</v>
      </c>
      <c r="O23" s="80">
        <v>3974</v>
      </c>
      <c r="P23" s="80">
        <v>865</v>
      </c>
      <c r="Q23" s="81">
        <v>1076</v>
      </c>
      <c r="R23" s="80">
        <v>0</v>
      </c>
      <c r="S23" s="80">
        <v>0</v>
      </c>
      <c r="T23" s="80">
        <v>0</v>
      </c>
      <c r="U23" s="80">
        <v>0</v>
      </c>
      <c r="V23" s="81">
        <v>0</v>
      </c>
      <c r="W23" s="80">
        <v>0</v>
      </c>
      <c r="X23" s="80">
        <v>0</v>
      </c>
      <c r="Y23" s="80">
        <v>0</v>
      </c>
      <c r="Z23" s="80">
        <v>0</v>
      </c>
      <c r="AA23" s="81">
        <v>0</v>
      </c>
      <c r="AB23" s="80">
        <v>0</v>
      </c>
      <c r="AC23" s="80">
        <v>0</v>
      </c>
      <c r="AD23" s="80">
        <v>0</v>
      </c>
      <c r="AE23" s="80">
        <v>0</v>
      </c>
      <c r="AF23" s="81">
        <v>0</v>
      </c>
      <c r="AG23" s="80">
        <v>342</v>
      </c>
      <c r="AH23" s="80">
        <v>309</v>
      </c>
      <c r="AI23" s="80">
        <v>310</v>
      </c>
      <c r="AJ23" s="80">
        <v>285</v>
      </c>
      <c r="AK23" s="81">
        <v>281</v>
      </c>
      <c r="AL23" s="80">
        <v>1025</v>
      </c>
      <c r="AM23" s="80">
        <v>974</v>
      </c>
      <c r="AN23" s="80">
        <v>938</v>
      </c>
      <c r="AO23" s="80">
        <v>865</v>
      </c>
      <c r="AP23" s="81">
        <v>211</v>
      </c>
      <c r="AQ23" s="80">
        <v>2062</v>
      </c>
      <c r="AR23" s="80">
        <v>3036</v>
      </c>
      <c r="AS23" s="80">
        <v>3974</v>
      </c>
      <c r="AT23" s="80">
        <v>865</v>
      </c>
      <c r="AU23" s="81">
        <v>1076</v>
      </c>
    </row>
    <row r="24" spans="1:103" ht="14.25" thickBot="1" x14ac:dyDescent="0.3">
      <c r="A24" s="59" t="s">
        <v>122</v>
      </c>
      <c r="B24" s="60" t="s">
        <v>17</v>
      </c>
      <c r="C24" s="80">
        <v>6200</v>
      </c>
      <c r="D24" s="80">
        <v>5957.6</v>
      </c>
      <c r="E24" s="80">
        <v>6082.9</v>
      </c>
      <c r="F24" s="80">
        <v>5323.8</v>
      </c>
      <c r="G24" s="88">
        <v>5203</v>
      </c>
      <c r="H24" s="80">
        <v>18735</v>
      </c>
      <c r="I24" s="80">
        <v>18079</v>
      </c>
      <c r="J24" s="80">
        <v>18456</v>
      </c>
      <c r="K24" s="80">
        <v>16717</v>
      </c>
      <c r="L24" s="88">
        <v>15565</v>
      </c>
      <c r="M24" s="80">
        <v>38333</v>
      </c>
      <c r="N24" s="80">
        <v>56412</v>
      </c>
      <c r="O24" s="80">
        <v>74868</v>
      </c>
      <c r="P24" s="80">
        <v>16717</v>
      </c>
      <c r="Q24" s="88">
        <v>32282</v>
      </c>
      <c r="R24" s="80">
        <v>0</v>
      </c>
      <c r="S24" s="80">
        <v>0</v>
      </c>
      <c r="T24" s="80">
        <v>0</v>
      </c>
      <c r="U24" s="80">
        <v>0</v>
      </c>
      <c r="V24" s="88">
        <v>0</v>
      </c>
      <c r="W24" s="80">
        <v>0</v>
      </c>
      <c r="X24" s="80">
        <v>0</v>
      </c>
      <c r="Y24" s="80">
        <v>0</v>
      </c>
      <c r="Z24" s="80">
        <v>0</v>
      </c>
      <c r="AA24" s="88">
        <v>0</v>
      </c>
      <c r="AB24" s="80">
        <v>0</v>
      </c>
      <c r="AC24" s="80">
        <v>0</v>
      </c>
      <c r="AD24" s="80">
        <v>0</v>
      </c>
      <c r="AE24" s="80">
        <v>0</v>
      </c>
      <c r="AF24" s="88">
        <v>0</v>
      </c>
      <c r="AG24" s="80">
        <v>6200</v>
      </c>
      <c r="AH24" s="80">
        <v>5957.6</v>
      </c>
      <c r="AI24" s="80">
        <v>6082.9</v>
      </c>
      <c r="AJ24" s="80">
        <v>5323.8</v>
      </c>
      <c r="AK24" s="88">
        <v>5203</v>
      </c>
      <c r="AL24" s="80">
        <v>18735</v>
      </c>
      <c r="AM24" s="80">
        <v>18079</v>
      </c>
      <c r="AN24" s="80">
        <v>18456</v>
      </c>
      <c r="AO24" s="80">
        <v>16717</v>
      </c>
      <c r="AP24" s="88">
        <v>15565</v>
      </c>
      <c r="AQ24" s="80">
        <v>38333</v>
      </c>
      <c r="AR24" s="80">
        <v>56412</v>
      </c>
      <c r="AS24" s="80">
        <v>74868</v>
      </c>
      <c r="AT24" s="80">
        <v>16717</v>
      </c>
      <c r="AU24" s="88">
        <v>32282</v>
      </c>
    </row>
    <row r="25" spans="1:103" ht="16.5" thickTop="1" x14ac:dyDescent="0.25">
      <c r="A25" s="337" t="s">
        <v>63</v>
      </c>
      <c r="B25" s="338" t="s">
        <v>34</v>
      </c>
      <c r="C25" s="89">
        <v>927316</v>
      </c>
      <c r="D25" s="90">
        <v>908326.6</v>
      </c>
      <c r="E25" s="90">
        <v>884542.9</v>
      </c>
      <c r="F25" s="90">
        <v>899508.8</v>
      </c>
      <c r="G25" s="91">
        <v>877225</v>
      </c>
      <c r="H25" s="89">
        <v>2803407</v>
      </c>
      <c r="I25" s="90">
        <v>2792149</v>
      </c>
      <c r="J25" s="90">
        <v>2694013</v>
      </c>
      <c r="K25" s="90">
        <v>2703532</v>
      </c>
      <c r="L25" s="91">
        <v>2637502</v>
      </c>
      <c r="M25" s="89">
        <v>5570867</v>
      </c>
      <c r="N25" s="90">
        <v>8363016</v>
      </c>
      <c r="O25" s="90">
        <v>11057029</v>
      </c>
      <c r="P25" s="90">
        <v>2703532</v>
      </c>
      <c r="Q25" s="91">
        <v>5341034</v>
      </c>
      <c r="R25" s="89">
        <v>3819381</v>
      </c>
      <c r="S25" s="90">
        <v>3780472</v>
      </c>
      <c r="T25" s="90">
        <v>3794279</v>
      </c>
      <c r="U25" s="90">
        <v>2231331</v>
      </c>
      <c r="V25" s="91">
        <v>2323627</v>
      </c>
      <c r="W25" s="89">
        <v>11769931</v>
      </c>
      <c r="X25" s="90">
        <v>11399233</v>
      </c>
      <c r="Y25" s="90">
        <v>11446851</v>
      </c>
      <c r="Z25" s="90">
        <v>6597873</v>
      </c>
      <c r="AA25" s="91">
        <v>6892269</v>
      </c>
      <c r="AB25" s="89">
        <v>23884666</v>
      </c>
      <c r="AC25" s="90">
        <v>35283899</v>
      </c>
      <c r="AD25" s="90">
        <v>46730750</v>
      </c>
      <c r="AE25" s="90">
        <v>6597873</v>
      </c>
      <c r="AF25" s="91">
        <v>13490142</v>
      </c>
      <c r="AG25" s="89">
        <v>1029130</v>
      </c>
      <c r="AH25" s="90">
        <v>1014929.6</v>
      </c>
      <c r="AI25" s="90">
        <v>996386.9</v>
      </c>
      <c r="AJ25" s="90">
        <v>1006025.8</v>
      </c>
      <c r="AK25" s="91">
        <v>987351</v>
      </c>
      <c r="AL25" s="89">
        <v>3109044</v>
      </c>
      <c r="AM25" s="90">
        <v>3138229</v>
      </c>
      <c r="AN25" s="90">
        <v>3010906</v>
      </c>
      <c r="AO25" s="90">
        <v>3034917</v>
      </c>
      <c r="AP25" s="91">
        <v>2968244</v>
      </c>
      <c r="AQ25" s="89">
        <v>6172380</v>
      </c>
      <c r="AR25" s="90">
        <v>9310609</v>
      </c>
      <c r="AS25" s="90">
        <v>12321515</v>
      </c>
      <c r="AT25" s="90">
        <v>3034917</v>
      </c>
      <c r="AU25" s="91">
        <v>6003161</v>
      </c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</row>
    <row r="26" spans="1:103" ht="16.5" thickBot="1" x14ac:dyDescent="0.3">
      <c r="A26" s="339" t="s">
        <v>64</v>
      </c>
      <c r="B26" s="340" t="s">
        <v>34</v>
      </c>
      <c r="C26" s="92">
        <v>1015830</v>
      </c>
      <c r="D26" s="93">
        <v>996788.6</v>
      </c>
      <c r="E26" s="93">
        <v>973877.9</v>
      </c>
      <c r="F26" s="93">
        <v>992528.8</v>
      </c>
      <c r="G26" s="94">
        <v>969611</v>
      </c>
      <c r="H26" s="92">
        <v>3069382</v>
      </c>
      <c r="I26" s="93">
        <v>3057375</v>
      </c>
      <c r="J26" s="93">
        <v>2961398</v>
      </c>
      <c r="K26" s="93">
        <v>2984754</v>
      </c>
      <c r="L26" s="94">
        <v>2915412</v>
      </c>
      <c r="M26" s="92">
        <v>6106741</v>
      </c>
      <c r="N26" s="93">
        <v>9164116</v>
      </c>
      <c r="O26" s="93">
        <v>12125514</v>
      </c>
      <c r="P26" s="93">
        <v>2984754</v>
      </c>
      <c r="Q26" s="94">
        <v>5900166</v>
      </c>
      <c r="R26" s="92">
        <v>3819381</v>
      </c>
      <c r="S26" s="93">
        <v>3780472</v>
      </c>
      <c r="T26" s="93">
        <v>3794279</v>
      </c>
      <c r="U26" s="93">
        <v>2231331</v>
      </c>
      <c r="V26" s="94">
        <v>2323627</v>
      </c>
      <c r="W26" s="92">
        <v>11769931</v>
      </c>
      <c r="X26" s="93">
        <v>11399233</v>
      </c>
      <c r="Y26" s="93">
        <v>11446851</v>
      </c>
      <c r="Z26" s="93">
        <v>6597873</v>
      </c>
      <c r="AA26" s="94">
        <v>6892269</v>
      </c>
      <c r="AB26" s="92">
        <v>23884666</v>
      </c>
      <c r="AC26" s="93">
        <v>35283899</v>
      </c>
      <c r="AD26" s="93">
        <v>46730750</v>
      </c>
      <c r="AE26" s="93">
        <v>6597873</v>
      </c>
      <c r="AF26" s="94">
        <v>13490142</v>
      </c>
      <c r="AG26" s="92">
        <v>1117644</v>
      </c>
      <c r="AH26" s="93">
        <v>1103391.6000000001</v>
      </c>
      <c r="AI26" s="93">
        <v>1085721.8999999999</v>
      </c>
      <c r="AJ26" s="93">
        <v>1099045.8</v>
      </c>
      <c r="AK26" s="94">
        <v>1079737</v>
      </c>
      <c r="AL26" s="92">
        <v>3375019</v>
      </c>
      <c r="AM26" s="93">
        <v>3403455</v>
      </c>
      <c r="AN26" s="93">
        <v>3278291</v>
      </c>
      <c r="AO26" s="93">
        <v>3316139</v>
      </c>
      <c r="AP26" s="94">
        <v>3246154</v>
      </c>
      <c r="AQ26" s="92">
        <v>6708254</v>
      </c>
      <c r="AR26" s="93">
        <v>10111709</v>
      </c>
      <c r="AS26" s="93">
        <v>13390000</v>
      </c>
      <c r="AT26" s="93">
        <v>3316139</v>
      </c>
      <c r="AU26" s="94">
        <v>6562293</v>
      </c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</row>
    <row r="27" spans="1:103" ht="16.5" thickTop="1" x14ac:dyDescent="0.25">
      <c r="A27" s="20"/>
      <c r="B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</row>
    <row r="28" spans="1:103" ht="15.75" x14ac:dyDescent="0.25">
      <c r="A28" s="96" t="s">
        <v>105</v>
      </c>
      <c r="B28" s="20"/>
    </row>
    <row r="29" spans="1:103" ht="15.75" x14ac:dyDescent="0.25">
      <c r="A29" s="20"/>
      <c r="B29" s="20"/>
    </row>
    <row r="30" spans="1:103" ht="15.75" x14ac:dyDescent="0.25">
      <c r="A30" s="20"/>
      <c r="B30" s="20"/>
    </row>
    <row r="31" spans="1:103" ht="15.75" x14ac:dyDescent="0.25">
      <c r="A31" s="20"/>
      <c r="B31" s="20"/>
    </row>
    <row r="32" spans="1:103" ht="15.75" x14ac:dyDescent="0.25">
      <c r="A32" s="20"/>
      <c r="B32" s="20"/>
    </row>
    <row r="33" spans="1:2" ht="15.75" x14ac:dyDescent="0.25">
      <c r="A33" s="20"/>
      <c r="B33" s="20"/>
    </row>
    <row r="34" spans="1:2" ht="15.75" x14ac:dyDescent="0.25">
      <c r="A34" s="20"/>
      <c r="B34" s="20"/>
    </row>
    <row r="35" spans="1:2" ht="15.75" x14ac:dyDescent="0.25">
      <c r="A35" s="20"/>
      <c r="B35" s="20"/>
    </row>
    <row r="36" spans="1:2" ht="15.75" x14ac:dyDescent="0.25">
      <c r="A36" s="20"/>
      <c r="B36" s="20"/>
    </row>
    <row r="37" spans="1:2" ht="15.75" x14ac:dyDescent="0.25">
      <c r="A37" s="20"/>
      <c r="B37" s="20"/>
    </row>
    <row r="38" spans="1:2" ht="15.75" x14ac:dyDescent="0.25">
      <c r="A38" s="20"/>
      <c r="B38" s="20"/>
    </row>
    <row r="39" spans="1:2" ht="15.75" x14ac:dyDescent="0.25">
      <c r="A39" s="20"/>
      <c r="B39" s="20"/>
    </row>
    <row r="40" spans="1:2" ht="15.75" x14ac:dyDescent="0.25">
      <c r="A40" s="20"/>
      <c r="B40" s="20"/>
    </row>
    <row r="41" spans="1:2" ht="15.75" x14ac:dyDescent="0.25">
      <c r="A41" s="20"/>
      <c r="B41" s="20"/>
    </row>
    <row r="42" spans="1:2" ht="15.75" x14ac:dyDescent="0.25">
      <c r="A42" s="20"/>
      <c r="B42" s="20"/>
    </row>
    <row r="43" spans="1:2" ht="15.75" x14ac:dyDescent="0.25">
      <c r="A43" s="20"/>
      <c r="B43" s="20"/>
    </row>
    <row r="44" spans="1:2" ht="15.75" x14ac:dyDescent="0.25">
      <c r="A44" s="20"/>
      <c r="B44" s="20"/>
    </row>
    <row r="45" spans="1:2" ht="15.75" x14ac:dyDescent="0.25">
      <c r="A45" s="20"/>
      <c r="B45" s="20"/>
    </row>
    <row r="46" spans="1:2" ht="15.75" x14ac:dyDescent="0.25">
      <c r="A46" s="20"/>
      <c r="B46" s="20"/>
    </row>
    <row r="47" spans="1:2" ht="15.75" x14ac:dyDescent="0.25">
      <c r="A47" s="20"/>
      <c r="B47" s="20"/>
    </row>
    <row r="48" spans="1:2" ht="15.75" x14ac:dyDescent="0.25">
      <c r="A48" s="20"/>
      <c r="B48" s="20"/>
    </row>
    <row r="49" spans="1:47" ht="15.75" x14ac:dyDescent="0.25">
      <c r="A49" s="20"/>
      <c r="B49" s="20"/>
    </row>
    <row r="50" spans="1:47" s="20" customFormat="1" ht="15.75" x14ac:dyDescent="0.25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</row>
    <row r="51" spans="1:47" s="20" customFormat="1" ht="15.75" x14ac:dyDescent="0.25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</row>
    <row r="52" spans="1:47" s="20" customFormat="1" ht="15.75" x14ac:dyDescent="0.25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</row>
    <row r="53" spans="1:47" s="20" customFormat="1" ht="15.75" x14ac:dyDescent="0.25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</row>
    <row r="54" spans="1:47" s="20" customFormat="1" ht="15.75" x14ac:dyDescent="0.25"/>
    <row r="55" spans="1:47" s="20" customFormat="1" ht="15.75" x14ac:dyDescent="0.25"/>
    <row r="56" spans="1:47" s="20" customFormat="1" ht="15.75" x14ac:dyDescent="0.25"/>
    <row r="57" spans="1:47" s="20" customFormat="1" ht="15.75" x14ac:dyDescent="0.25"/>
    <row r="58" spans="1:47" s="20" customFormat="1" ht="15.75" x14ac:dyDescent="0.25"/>
    <row r="59" spans="1:47" s="20" customFormat="1" ht="15.75" x14ac:dyDescent="0.25"/>
    <row r="60" spans="1:47" s="20" customFormat="1" ht="15.75" x14ac:dyDescent="0.25"/>
    <row r="61" spans="1:47" s="20" customFormat="1" ht="15.75" x14ac:dyDescent="0.25"/>
    <row r="62" spans="1:47" s="20" customFormat="1" ht="15.75" x14ac:dyDescent="0.25"/>
    <row r="63" spans="1:47" s="20" customFormat="1" ht="15.75" x14ac:dyDescent="0.25"/>
    <row r="64" spans="1:47" s="20" customFormat="1" ht="15.75" x14ac:dyDescent="0.25"/>
    <row r="65" s="20" customFormat="1" ht="15.75" x14ac:dyDescent="0.25"/>
    <row r="66" s="20" customFormat="1" ht="15.75" x14ac:dyDescent="0.25"/>
    <row r="67" s="20" customFormat="1" ht="15.75" x14ac:dyDescent="0.25"/>
    <row r="68" s="20" customFormat="1" ht="15.75" x14ac:dyDescent="0.25"/>
    <row r="69" s="20" customFormat="1" ht="15.75" x14ac:dyDescent="0.25"/>
    <row r="70" s="20" customFormat="1" ht="15.75" x14ac:dyDescent="0.25"/>
    <row r="71" s="20" customFormat="1" ht="15.75" x14ac:dyDescent="0.25"/>
    <row r="72" s="20" customFormat="1" ht="15.75" x14ac:dyDescent="0.25"/>
    <row r="73" s="20" customFormat="1" ht="15.75" x14ac:dyDescent="0.25"/>
    <row r="74" s="20" customFormat="1" ht="15.75" x14ac:dyDescent="0.25"/>
    <row r="75" s="20" customFormat="1" ht="15.75" x14ac:dyDescent="0.25"/>
    <row r="76" s="20" customFormat="1" ht="15.75" x14ac:dyDescent="0.25"/>
    <row r="77" s="20" customFormat="1" ht="15.75" x14ac:dyDescent="0.25"/>
    <row r="78" s="20" customFormat="1" ht="15.75" x14ac:dyDescent="0.25"/>
    <row r="79" s="20" customFormat="1" ht="15.75" x14ac:dyDescent="0.25"/>
    <row r="80" s="20" customFormat="1" ht="15.75" x14ac:dyDescent="0.25"/>
    <row r="81" s="20" customFormat="1" ht="15.75" x14ac:dyDescent="0.25"/>
    <row r="82" s="20" customFormat="1" ht="15.75" x14ac:dyDescent="0.25"/>
    <row r="83" s="20" customFormat="1" ht="15.75" x14ac:dyDescent="0.25"/>
    <row r="84" s="20" customFormat="1" ht="15.75" x14ac:dyDescent="0.25"/>
    <row r="85" s="20" customFormat="1" ht="15.75" x14ac:dyDescent="0.25"/>
    <row r="86" s="20" customFormat="1" ht="15.75" x14ac:dyDescent="0.25"/>
    <row r="87" s="20" customFormat="1" ht="15.75" x14ac:dyDescent="0.25"/>
    <row r="88" s="20" customFormat="1" ht="15.75" x14ac:dyDescent="0.25"/>
    <row r="89" s="20" customFormat="1" ht="15.75" x14ac:dyDescent="0.25"/>
    <row r="90" s="20" customFormat="1" ht="15.75" x14ac:dyDescent="0.25"/>
    <row r="91" s="20" customFormat="1" ht="15.75" x14ac:dyDescent="0.25"/>
    <row r="92" s="20" customFormat="1" ht="15.75" x14ac:dyDescent="0.25"/>
    <row r="93" s="20" customFormat="1" ht="15.75" x14ac:dyDescent="0.25"/>
    <row r="94" s="20" customFormat="1" ht="15.75" x14ac:dyDescent="0.25"/>
    <row r="95" s="20" customFormat="1" ht="15.75" x14ac:dyDescent="0.25"/>
    <row r="96" s="20" customFormat="1" ht="15.75" x14ac:dyDescent="0.25"/>
    <row r="97" s="20" customFormat="1" ht="15.75" x14ac:dyDescent="0.25"/>
    <row r="98" s="20" customFormat="1" ht="15.75" x14ac:dyDescent="0.25"/>
    <row r="99" s="20" customFormat="1" ht="15.75" x14ac:dyDescent="0.25"/>
    <row r="100" s="20" customFormat="1" ht="15.75" x14ac:dyDescent="0.25"/>
    <row r="101" s="20" customFormat="1" ht="15.75" x14ac:dyDescent="0.25"/>
    <row r="102" s="20" customFormat="1" ht="15.75" x14ac:dyDescent="0.25"/>
    <row r="103" s="20" customFormat="1" ht="15.75" x14ac:dyDescent="0.25"/>
    <row r="104" s="20" customFormat="1" ht="15.75" x14ac:dyDescent="0.25"/>
    <row r="105" s="20" customFormat="1" ht="15.75" x14ac:dyDescent="0.25"/>
    <row r="106" s="20" customFormat="1" ht="15.75" x14ac:dyDescent="0.25"/>
    <row r="107" s="20" customFormat="1" ht="15.75" x14ac:dyDescent="0.25"/>
    <row r="108" s="20" customFormat="1" ht="15.75" x14ac:dyDescent="0.25"/>
    <row r="109" s="20" customFormat="1" ht="15.75" x14ac:dyDescent="0.25"/>
    <row r="110" s="20" customFormat="1" ht="15.75" x14ac:dyDescent="0.25"/>
    <row r="111" s="20" customFormat="1" ht="15.75" x14ac:dyDescent="0.25"/>
    <row r="112" s="20" customFormat="1" ht="15.75" x14ac:dyDescent="0.25"/>
    <row r="113" s="20" customFormat="1" ht="15.75" x14ac:dyDescent="0.25"/>
    <row r="114" s="20" customFormat="1" ht="15.75" x14ac:dyDescent="0.25"/>
    <row r="115" s="20" customFormat="1" ht="15.75" x14ac:dyDescent="0.25"/>
    <row r="116" s="20" customFormat="1" ht="15.75" x14ac:dyDescent="0.25"/>
    <row r="117" s="20" customFormat="1" ht="15.75" x14ac:dyDescent="0.25"/>
    <row r="118" s="20" customFormat="1" ht="15.75" x14ac:dyDescent="0.25"/>
    <row r="119" s="20" customFormat="1" ht="15.75" x14ac:dyDescent="0.25"/>
    <row r="120" s="20" customFormat="1" ht="15.75" x14ac:dyDescent="0.25"/>
    <row r="121" s="20" customFormat="1" ht="15.75" x14ac:dyDescent="0.25"/>
    <row r="122" s="20" customFormat="1" ht="15.75" x14ac:dyDescent="0.25"/>
    <row r="123" s="20" customFormat="1" ht="15.75" x14ac:dyDescent="0.25"/>
    <row r="124" s="20" customFormat="1" ht="15.75" x14ac:dyDescent="0.25"/>
    <row r="125" s="20" customFormat="1" ht="15.75" x14ac:dyDescent="0.25"/>
    <row r="126" s="20" customFormat="1" ht="15.75" x14ac:dyDescent="0.25"/>
    <row r="127" s="20" customFormat="1" ht="15.75" x14ac:dyDescent="0.25"/>
    <row r="128" s="20" customFormat="1" ht="15.75" x14ac:dyDescent="0.25"/>
    <row r="129" s="20" customFormat="1" ht="15.75" x14ac:dyDescent="0.25"/>
    <row r="130" s="20" customFormat="1" ht="15.75" x14ac:dyDescent="0.25"/>
    <row r="131" s="20" customFormat="1" ht="15.75" x14ac:dyDescent="0.25"/>
    <row r="132" s="20" customFormat="1" ht="15.75" x14ac:dyDescent="0.25"/>
    <row r="133" s="20" customFormat="1" ht="15.75" x14ac:dyDescent="0.25"/>
    <row r="134" s="20" customFormat="1" ht="15.75" x14ac:dyDescent="0.25"/>
    <row r="135" s="20" customFormat="1" ht="15.75" x14ac:dyDescent="0.25"/>
    <row r="136" s="20" customFormat="1" ht="15.75" x14ac:dyDescent="0.25"/>
    <row r="137" s="20" customFormat="1" ht="15.75" x14ac:dyDescent="0.25"/>
    <row r="138" s="20" customFormat="1" ht="15.75" x14ac:dyDescent="0.25"/>
    <row r="139" s="20" customFormat="1" ht="15.75" x14ac:dyDescent="0.25"/>
    <row r="140" s="20" customFormat="1" ht="15.75" x14ac:dyDescent="0.25"/>
    <row r="141" s="20" customFormat="1" ht="15.75" x14ac:dyDescent="0.25"/>
    <row r="142" s="20" customFormat="1" ht="15.75" x14ac:dyDescent="0.25"/>
    <row r="143" s="20" customFormat="1" ht="15.75" x14ac:dyDescent="0.25"/>
    <row r="144" s="20" customFormat="1" ht="15.75" x14ac:dyDescent="0.25"/>
    <row r="145" s="20" customFormat="1" ht="15.75" x14ac:dyDescent="0.25"/>
    <row r="146" s="20" customFormat="1" ht="15.75" x14ac:dyDescent="0.25"/>
    <row r="147" s="20" customFormat="1" ht="15.75" x14ac:dyDescent="0.25"/>
    <row r="148" s="20" customFormat="1" ht="15.75" x14ac:dyDescent="0.25"/>
    <row r="149" s="20" customFormat="1" ht="15.75" x14ac:dyDescent="0.25"/>
    <row r="150" s="20" customFormat="1" ht="15.75" x14ac:dyDescent="0.25"/>
    <row r="151" s="20" customFormat="1" ht="15.75" x14ac:dyDescent="0.25"/>
    <row r="152" s="20" customFormat="1" ht="15.75" x14ac:dyDescent="0.25"/>
    <row r="153" s="20" customFormat="1" ht="15.75" x14ac:dyDescent="0.25"/>
    <row r="154" s="20" customFormat="1" ht="15.75" x14ac:dyDescent="0.25"/>
    <row r="155" s="20" customFormat="1" ht="15.75" x14ac:dyDescent="0.25"/>
    <row r="156" s="20" customFormat="1" ht="15.75" x14ac:dyDescent="0.25"/>
    <row r="157" s="20" customFormat="1" ht="15.75" x14ac:dyDescent="0.25"/>
    <row r="158" s="20" customFormat="1" ht="15.75" x14ac:dyDescent="0.25"/>
    <row r="159" s="20" customFormat="1" ht="15.75" x14ac:dyDescent="0.25"/>
    <row r="160" s="20" customFormat="1" ht="15.75" x14ac:dyDescent="0.25"/>
    <row r="161" s="20" customFormat="1" ht="15.75" x14ac:dyDescent="0.25"/>
    <row r="162" s="20" customFormat="1" ht="15.75" x14ac:dyDescent="0.25"/>
    <row r="163" s="20" customFormat="1" ht="15.75" x14ac:dyDescent="0.25"/>
    <row r="164" s="20" customFormat="1" ht="15.75" x14ac:dyDescent="0.25"/>
    <row r="165" s="20" customFormat="1" ht="15.75" x14ac:dyDescent="0.25"/>
    <row r="166" s="20" customFormat="1" ht="15.75" x14ac:dyDescent="0.25"/>
    <row r="167" s="20" customFormat="1" ht="15.75" x14ac:dyDescent="0.25"/>
    <row r="168" s="20" customFormat="1" ht="15.75" x14ac:dyDescent="0.25"/>
    <row r="169" s="20" customFormat="1" ht="15.75" x14ac:dyDescent="0.25"/>
    <row r="170" s="20" customFormat="1" ht="15.75" x14ac:dyDescent="0.25"/>
    <row r="171" s="20" customFormat="1" ht="15.75" x14ac:dyDescent="0.25"/>
    <row r="172" s="20" customFormat="1" ht="15.75" x14ac:dyDescent="0.25"/>
    <row r="173" s="20" customFormat="1" ht="15.75" x14ac:dyDescent="0.25"/>
    <row r="174" s="20" customFormat="1" ht="15.75" x14ac:dyDescent="0.25"/>
    <row r="175" s="20" customFormat="1" ht="15.75" x14ac:dyDescent="0.25"/>
    <row r="176" s="20" customFormat="1" ht="15.75" x14ac:dyDescent="0.25"/>
    <row r="177" s="20" customFormat="1" ht="15.75" x14ac:dyDescent="0.25"/>
    <row r="178" s="20" customFormat="1" ht="15.75" x14ac:dyDescent="0.25"/>
    <row r="179" s="20" customFormat="1" ht="15.75" x14ac:dyDescent="0.25"/>
    <row r="180" s="20" customFormat="1" ht="15.75" x14ac:dyDescent="0.25"/>
    <row r="181" s="20" customFormat="1" ht="15.75" x14ac:dyDescent="0.25"/>
    <row r="182" s="20" customFormat="1" ht="15.75" x14ac:dyDescent="0.25"/>
    <row r="183" s="20" customFormat="1" ht="15.75" x14ac:dyDescent="0.25"/>
    <row r="184" s="20" customFormat="1" ht="15.75" x14ac:dyDescent="0.25"/>
    <row r="185" s="20" customFormat="1" ht="15.75" x14ac:dyDescent="0.25"/>
    <row r="186" s="20" customFormat="1" ht="15.75" x14ac:dyDescent="0.25"/>
    <row r="187" s="20" customFormat="1" ht="15.75" x14ac:dyDescent="0.25"/>
    <row r="188" s="20" customFormat="1" ht="15.75" x14ac:dyDescent="0.25"/>
    <row r="189" s="20" customFormat="1" ht="15.75" x14ac:dyDescent="0.25"/>
    <row r="190" s="20" customFormat="1" ht="15.75" x14ac:dyDescent="0.25"/>
    <row r="191" s="20" customFormat="1" ht="15.75" x14ac:dyDescent="0.25"/>
    <row r="192" s="20" customFormat="1" ht="15.75" x14ac:dyDescent="0.25"/>
    <row r="193" s="20" customFormat="1" ht="15.75" x14ac:dyDescent="0.25"/>
    <row r="194" s="20" customFormat="1" ht="15.75" x14ac:dyDescent="0.25"/>
    <row r="195" s="20" customFormat="1" ht="15.75" x14ac:dyDescent="0.25"/>
    <row r="196" s="20" customFormat="1" ht="15.75" x14ac:dyDescent="0.25"/>
    <row r="197" s="20" customFormat="1" ht="15.75" x14ac:dyDescent="0.25"/>
    <row r="198" s="20" customFormat="1" ht="15.75" x14ac:dyDescent="0.25"/>
    <row r="199" s="20" customFormat="1" ht="15.75" x14ac:dyDescent="0.25"/>
    <row r="200" s="20" customFormat="1" ht="15.75" x14ac:dyDescent="0.25"/>
    <row r="201" s="20" customFormat="1" ht="15.75" x14ac:dyDescent="0.25"/>
    <row r="202" s="20" customFormat="1" ht="15.75" x14ac:dyDescent="0.25"/>
    <row r="203" s="20" customFormat="1" ht="15.75" x14ac:dyDescent="0.25"/>
    <row r="204" s="20" customFormat="1" ht="15.75" x14ac:dyDescent="0.25"/>
    <row r="205" s="20" customFormat="1" ht="15.75" x14ac:dyDescent="0.25"/>
    <row r="206" s="20" customFormat="1" ht="15.75" x14ac:dyDescent="0.25"/>
    <row r="207" s="20" customFormat="1" ht="15.75" x14ac:dyDescent="0.25"/>
    <row r="208" s="20" customFormat="1" ht="15.75" x14ac:dyDescent="0.25"/>
    <row r="209" s="20" customFormat="1" ht="15.75" x14ac:dyDescent="0.25"/>
    <row r="210" s="20" customFormat="1" ht="15.75" x14ac:dyDescent="0.25"/>
    <row r="211" s="20" customFormat="1" ht="15.75" x14ac:dyDescent="0.25"/>
    <row r="212" s="20" customFormat="1" ht="15.75" x14ac:dyDescent="0.25"/>
    <row r="213" s="20" customFormat="1" ht="15.75" x14ac:dyDescent="0.25"/>
    <row r="214" s="20" customFormat="1" ht="15.75" x14ac:dyDescent="0.25"/>
    <row r="215" s="20" customFormat="1" ht="15.75" x14ac:dyDescent="0.25"/>
    <row r="216" s="20" customFormat="1" ht="15.75" x14ac:dyDescent="0.25"/>
    <row r="217" s="20" customFormat="1" ht="15.75" x14ac:dyDescent="0.25"/>
    <row r="218" s="20" customFormat="1" ht="15.75" x14ac:dyDescent="0.25"/>
    <row r="219" s="20" customFormat="1" ht="15.75" x14ac:dyDescent="0.25"/>
    <row r="220" s="20" customFormat="1" ht="15.75" x14ac:dyDescent="0.25"/>
    <row r="221" s="20" customFormat="1" ht="15.75" x14ac:dyDescent="0.25"/>
    <row r="222" s="20" customFormat="1" ht="15.75" x14ac:dyDescent="0.25"/>
    <row r="223" s="20" customFormat="1" ht="15.75" x14ac:dyDescent="0.25"/>
    <row r="224" s="20" customFormat="1" ht="15.75" x14ac:dyDescent="0.25"/>
    <row r="225" s="20" customFormat="1" ht="15.75" x14ac:dyDescent="0.25"/>
    <row r="226" s="20" customFormat="1" ht="15.75" x14ac:dyDescent="0.25"/>
    <row r="227" s="20" customFormat="1" ht="15.75" x14ac:dyDescent="0.25"/>
    <row r="228" s="20" customFormat="1" ht="15.75" x14ac:dyDescent="0.25"/>
    <row r="229" s="20" customFormat="1" ht="15.75" x14ac:dyDescent="0.25"/>
    <row r="230" s="20" customFormat="1" ht="15.75" x14ac:dyDescent="0.25"/>
    <row r="231" s="20" customFormat="1" ht="15.75" x14ac:dyDescent="0.25"/>
    <row r="232" s="20" customFormat="1" ht="15.75" x14ac:dyDescent="0.25"/>
    <row r="233" s="20" customFormat="1" ht="15.75" x14ac:dyDescent="0.25"/>
    <row r="234" s="20" customFormat="1" ht="15.75" x14ac:dyDescent="0.25"/>
    <row r="235" s="20" customFormat="1" ht="15.75" x14ac:dyDescent="0.25"/>
    <row r="236" s="20" customFormat="1" ht="15.75" x14ac:dyDescent="0.25"/>
    <row r="237" s="20" customFormat="1" ht="15.75" x14ac:dyDescent="0.25"/>
    <row r="238" s="20" customFormat="1" ht="15.75" x14ac:dyDescent="0.25"/>
    <row r="239" s="20" customFormat="1" ht="15.75" x14ac:dyDescent="0.25"/>
    <row r="240" s="20" customFormat="1" ht="15.75" x14ac:dyDescent="0.25"/>
    <row r="241" spans="3:47" s="20" customFormat="1" ht="15.75" x14ac:dyDescent="0.25"/>
    <row r="242" spans="3:47" s="20" customFormat="1" ht="15.75" x14ac:dyDescent="0.25"/>
    <row r="243" spans="3:47" s="20" customFormat="1" ht="15.75" x14ac:dyDescent="0.25"/>
    <row r="244" spans="3:47" s="20" customFormat="1" ht="15.75" x14ac:dyDescent="0.25"/>
    <row r="245" spans="3:47" s="20" customFormat="1" ht="15.75" x14ac:dyDescent="0.25"/>
    <row r="246" spans="3:47" s="20" customFormat="1" ht="15.75" x14ac:dyDescent="0.25"/>
    <row r="247" spans="3:47" s="20" customFormat="1" ht="15.75" x14ac:dyDescent="0.25"/>
    <row r="248" spans="3:47" s="20" customFormat="1" ht="15.75" x14ac:dyDescent="0.25"/>
    <row r="249" spans="3:47" s="20" customFormat="1" ht="15.75" x14ac:dyDescent="0.25"/>
    <row r="250" spans="3:47" ht="15.75" x14ac:dyDescent="0.25"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</row>
    <row r="251" spans="3:47" ht="15.75" x14ac:dyDescent="0.25"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</row>
    <row r="252" spans="3:47" ht="15.75" x14ac:dyDescent="0.25"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</row>
    <row r="253" spans="3:47" ht="15.75" x14ac:dyDescent="0.25"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</row>
  </sheetData>
  <mergeCells count="2">
    <mergeCell ref="A25:B25"/>
    <mergeCell ref="A26:B26"/>
  </mergeCells>
  <phoneticPr fontId="4" type="noConversion"/>
  <printOptions gridLinesSet="0"/>
  <pageMargins left="0.7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AV28"/>
  <sheetViews>
    <sheetView showGridLines="0" zoomScaleNormal="100" workbookViewId="0">
      <pane xSplit="2" ySplit="4" topLeftCell="C5" activePane="bottomRight" state="frozen"/>
      <selection activeCell="E18" sqref="E18"/>
      <selection pane="topRight" activeCell="E18" sqref="E18"/>
      <selection pane="bottomLeft" activeCell="E18" sqref="E18"/>
      <selection pane="bottomRight" activeCell="E18" sqref="E18"/>
    </sheetView>
  </sheetViews>
  <sheetFormatPr defaultColWidth="9" defaultRowHeight="15.75" x14ac:dyDescent="0.25"/>
  <cols>
    <col min="1" max="1" width="35.5" style="29" customWidth="1"/>
    <col min="2" max="2" width="10.875" style="21" customWidth="1"/>
    <col min="3" max="7" width="13.125" style="30" customWidth="1"/>
    <col min="8" max="38" width="13.125" style="21" customWidth="1"/>
    <col min="39" max="39" width="14" style="21" customWidth="1"/>
    <col min="40" max="42" width="13.125" style="21" customWidth="1"/>
    <col min="43" max="43" width="11.625" style="20" customWidth="1"/>
    <col min="44" max="48" width="8.875" style="20" customWidth="1"/>
    <col min="49" max="16384" width="9" style="21"/>
  </cols>
  <sheetData>
    <row r="1" spans="1:42" ht="18.75" x14ac:dyDescent="0.3">
      <c r="A1" s="20"/>
      <c r="B1" s="22"/>
      <c r="C1" s="23" t="s">
        <v>60</v>
      </c>
      <c r="D1" s="24"/>
      <c r="E1" s="25"/>
      <c r="F1" s="25"/>
      <c r="G1" s="25"/>
      <c r="H1" s="23" t="s">
        <v>60</v>
      </c>
      <c r="I1" s="24"/>
      <c r="J1" s="25"/>
      <c r="K1" s="25"/>
      <c r="L1" s="25"/>
      <c r="M1" s="23" t="s">
        <v>60</v>
      </c>
      <c r="N1" s="24"/>
      <c r="O1" s="25"/>
      <c r="P1" s="25"/>
      <c r="Q1" s="25"/>
      <c r="R1" s="23" t="s">
        <v>60</v>
      </c>
      <c r="S1" s="24"/>
      <c r="T1" s="25"/>
      <c r="U1" s="25"/>
      <c r="V1" s="25"/>
      <c r="W1" s="23" t="s">
        <v>60</v>
      </c>
      <c r="X1" s="24"/>
      <c r="Y1" s="25"/>
      <c r="Z1" s="25"/>
      <c r="AA1" s="25"/>
      <c r="AB1" s="23" t="s">
        <v>60</v>
      </c>
      <c r="AC1" s="24"/>
      <c r="AD1" s="25"/>
      <c r="AE1" s="25"/>
      <c r="AF1" s="25"/>
      <c r="AG1" s="23" t="s">
        <v>60</v>
      </c>
      <c r="AH1" s="24"/>
      <c r="AI1" s="25"/>
      <c r="AJ1" s="25"/>
      <c r="AK1" s="25"/>
      <c r="AL1" s="23" t="s">
        <v>60</v>
      </c>
      <c r="AM1" s="24"/>
      <c r="AN1" s="25"/>
      <c r="AO1" s="25"/>
      <c r="AP1" s="25"/>
    </row>
    <row r="2" spans="1:42" ht="14.25" customHeight="1" x14ac:dyDescent="0.3">
      <c r="A2" s="20"/>
      <c r="B2" s="22"/>
      <c r="C2" s="26" t="s">
        <v>131</v>
      </c>
      <c r="D2" s="25"/>
      <c r="E2" s="25"/>
      <c r="F2" s="25"/>
      <c r="G2" s="25"/>
      <c r="H2" s="26" t="s">
        <v>131</v>
      </c>
      <c r="I2" s="25"/>
      <c r="J2" s="25"/>
      <c r="K2" s="25"/>
      <c r="L2" s="25"/>
      <c r="M2" s="26" t="s">
        <v>131</v>
      </c>
      <c r="N2" s="25"/>
      <c r="O2" s="25"/>
      <c r="P2" s="25"/>
      <c r="Q2" s="25"/>
      <c r="R2" s="26" t="s">
        <v>131</v>
      </c>
      <c r="S2" s="25"/>
      <c r="T2" s="25"/>
      <c r="U2" s="25"/>
      <c r="V2" s="25"/>
      <c r="W2" s="26" t="s">
        <v>131</v>
      </c>
      <c r="X2" s="25"/>
      <c r="Y2" s="25"/>
      <c r="Z2" s="25"/>
      <c r="AA2" s="25"/>
      <c r="AB2" s="26" t="s">
        <v>131</v>
      </c>
      <c r="AC2" s="25"/>
      <c r="AD2" s="25"/>
      <c r="AE2" s="25"/>
      <c r="AF2" s="25"/>
      <c r="AG2" s="26" t="s">
        <v>131</v>
      </c>
      <c r="AH2" s="25"/>
      <c r="AI2" s="25"/>
      <c r="AJ2" s="25"/>
      <c r="AK2" s="25"/>
      <c r="AL2" s="26" t="s">
        <v>131</v>
      </c>
      <c r="AM2" s="25"/>
      <c r="AN2" s="25"/>
      <c r="AO2" s="25"/>
      <c r="AP2" s="25"/>
    </row>
    <row r="3" spans="1:42" ht="17.45" customHeight="1" x14ac:dyDescent="0.25">
      <c r="A3" s="20"/>
      <c r="C3" s="27" t="s">
        <v>96</v>
      </c>
      <c r="D3" s="28"/>
      <c r="E3" s="28"/>
      <c r="F3" s="28"/>
      <c r="G3" s="28"/>
      <c r="H3" s="27" t="s">
        <v>53</v>
      </c>
      <c r="I3" s="28"/>
      <c r="J3" s="28"/>
      <c r="K3" s="28"/>
      <c r="L3" s="28"/>
      <c r="M3" s="27" t="s">
        <v>100</v>
      </c>
      <c r="N3" s="28"/>
      <c r="O3" s="28"/>
      <c r="P3" s="28"/>
      <c r="Q3" s="28"/>
      <c r="R3" s="27" t="s">
        <v>99</v>
      </c>
      <c r="S3" s="28"/>
      <c r="T3" s="28"/>
      <c r="U3" s="28"/>
      <c r="V3" s="28"/>
      <c r="W3" s="27" t="s">
        <v>101</v>
      </c>
      <c r="X3" s="28"/>
      <c r="Y3" s="28"/>
      <c r="Z3" s="28"/>
      <c r="AA3" s="28"/>
      <c r="AB3" s="27" t="s">
        <v>56</v>
      </c>
      <c r="AC3" s="28"/>
      <c r="AD3" s="28"/>
      <c r="AE3" s="28"/>
      <c r="AF3" s="28"/>
      <c r="AG3" s="27" t="s">
        <v>70</v>
      </c>
      <c r="AH3" s="28"/>
      <c r="AI3" s="28"/>
      <c r="AJ3" s="28"/>
      <c r="AK3" s="28"/>
      <c r="AL3" s="27" t="s">
        <v>97</v>
      </c>
      <c r="AM3" s="28"/>
      <c r="AN3" s="28"/>
      <c r="AO3" s="28"/>
      <c r="AP3" s="28"/>
    </row>
    <row r="4" spans="1:42" ht="0.75" customHeight="1" thickBot="1" x14ac:dyDescent="0.3">
      <c r="H4" s="31"/>
      <c r="I4" s="31"/>
      <c r="J4" s="31"/>
      <c r="K4" s="31"/>
      <c r="L4" s="31"/>
      <c r="M4" s="30"/>
      <c r="N4" s="30"/>
      <c r="O4" s="30"/>
      <c r="P4" s="30"/>
      <c r="Q4" s="30"/>
      <c r="R4" s="31"/>
      <c r="S4" s="31"/>
      <c r="T4" s="31"/>
      <c r="U4" s="31"/>
      <c r="V4" s="31"/>
      <c r="W4" s="30"/>
      <c r="X4" s="30"/>
      <c r="Y4" s="30"/>
      <c r="Z4" s="30"/>
      <c r="AA4" s="30"/>
      <c r="AB4" s="31"/>
      <c r="AC4" s="31"/>
      <c r="AD4" s="31"/>
      <c r="AE4" s="31"/>
      <c r="AF4" s="31"/>
      <c r="AG4" s="30"/>
      <c r="AH4" s="30"/>
      <c r="AI4" s="30"/>
      <c r="AJ4" s="30"/>
      <c r="AK4" s="30"/>
      <c r="AL4" s="31"/>
      <c r="AM4" s="31"/>
      <c r="AN4" s="31"/>
      <c r="AO4" s="31"/>
      <c r="AP4" s="31"/>
    </row>
    <row r="5" spans="1:42" ht="15.6" customHeight="1" thickTop="1" x14ac:dyDescent="0.25">
      <c r="A5" s="32" t="s">
        <v>65</v>
      </c>
      <c r="B5" s="33" t="s">
        <v>33</v>
      </c>
      <c r="C5" s="34">
        <v>45473</v>
      </c>
      <c r="D5" s="35">
        <v>45565</v>
      </c>
      <c r="E5" s="35">
        <v>45657</v>
      </c>
      <c r="F5" s="36">
        <v>45747</v>
      </c>
      <c r="G5" s="37">
        <v>45838</v>
      </c>
      <c r="H5" s="34">
        <v>45473</v>
      </c>
      <c r="I5" s="35">
        <v>45565</v>
      </c>
      <c r="J5" s="35">
        <v>45657</v>
      </c>
      <c r="K5" s="36">
        <v>45747</v>
      </c>
      <c r="L5" s="37">
        <v>45838</v>
      </c>
      <c r="M5" s="34">
        <v>45473</v>
      </c>
      <c r="N5" s="35">
        <v>45565</v>
      </c>
      <c r="O5" s="35">
        <v>45657</v>
      </c>
      <c r="P5" s="36">
        <v>45747</v>
      </c>
      <c r="Q5" s="37">
        <v>45838</v>
      </c>
      <c r="R5" s="34">
        <v>45473</v>
      </c>
      <c r="S5" s="35">
        <v>45565</v>
      </c>
      <c r="T5" s="35">
        <v>45657</v>
      </c>
      <c r="U5" s="36">
        <v>45747</v>
      </c>
      <c r="V5" s="37">
        <v>45838</v>
      </c>
      <c r="W5" s="34">
        <v>45473</v>
      </c>
      <c r="X5" s="35">
        <v>45565</v>
      </c>
      <c r="Y5" s="35">
        <v>45657</v>
      </c>
      <c r="Z5" s="36">
        <v>45747</v>
      </c>
      <c r="AA5" s="37">
        <v>45838</v>
      </c>
      <c r="AB5" s="34">
        <v>45473</v>
      </c>
      <c r="AC5" s="35">
        <v>45565</v>
      </c>
      <c r="AD5" s="35">
        <v>45657</v>
      </c>
      <c r="AE5" s="36">
        <v>45747</v>
      </c>
      <c r="AF5" s="37">
        <v>45838</v>
      </c>
      <c r="AG5" s="34">
        <v>45473</v>
      </c>
      <c r="AH5" s="35">
        <v>45565</v>
      </c>
      <c r="AI5" s="35">
        <v>45657</v>
      </c>
      <c r="AJ5" s="36">
        <v>45747</v>
      </c>
      <c r="AK5" s="37">
        <v>45838</v>
      </c>
      <c r="AL5" s="34">
        <v>45473</v>
      </c>
      <c r="AM5" s="35">
        <v>45565</v>
      </c>
      <c r="AN5" s="35">
        <v>45657</v>
      </c>
      <c r="AO5" s="36">
        <v>45747</v>
      </c>
      <c r="AP5" s="37">
        <v>45838</v>
      </c>
    </row>
    <row r="6" spans="1:42" ht="15.6" customHeight="1" thickBot="1" x14ac:dyDescent="0.3">
      <c r="A6" s="38" t="s">
        <v>34</v>
      </c>
      <c r="B6" s="39"/>
      <c r="C6" s="40" t="s">
        <v>51</v>
      </c>
      <c r="D6" s="41" t="s">
        <v>51</v>
      </c>
      <c r="E6" s="42" t="s">
        <v>51</v>
      </c>
      <c r="F6" s="42" t="s">
        <v>51</v>
      </c>
      <c r="G6" s="43" t="s">
        <v>51</v>
      </c>
      <c r="H6" s="40" t="s">
        <v>51</v>
      </c>
      <c r="I6" s="41" t="s">
        <v>51</v>
      </c>
      <c r="J6" s="42" t="s">
        <v>51</v>
      </c>
      <c r="K6" s="42" t="s">
        <v>51</v>
      </c>
      <c r="L6" s="43" t="s">
        <v>51</v>
      </c>
      <c r="M6" s="40" t="s">
        <v>51</v>
      </c>
      <c r="N6" s="41" t="s">
        <v>51</v>
      </c>
      <c r="O6" s="42" t="s">
        <v>51</v>
      </c>
      <c r="P6" s="42" t="s">
        <v>51</v>
      </c>
      <c r="Q6" s="43" t="s">
        <v>51</v>
      </c>
      <c r="R6" s="40" t="s">
        <v>51</v>
      </c>
      <c r="S6" s="41" t="s">
        <v>51</v>
      </c>
      <c r="T6" s="42" t="s">
        <v>51</v>
      </c>
      <c r="U6" s="42" t="s">
        <v>51</v>
      </c>
      <c r="V6" s="43" t="s">
        <v>51</v>
      </c>
      <c r="W6" s="40" t="s">
        <v>51</v>
      </c>
      <c r="X6" s="41" t="s">
        <v>51</v>
      </c>
      <c r="Y6" s="42" t="s">
        <v>51</v>
      </c>
      <c r="Z6" s="42" t="s">
        <v>51</v>
      </c>
      <c r="AA6" s="43" t="s">
        <v>51</v>
      </c>
      <c r="AB6" s="40" t="s">
        <v>51</v>
      </c>
      <c r="AC6" s="41" t="s">
        <v>51</v>
      </c>
      <c r="AD6" s="42" t="s">
        <v>51</v>
      </c>
      <c r="AE6" s="42" t="s">
        <v>51</v>
      </c>
      <c r="AF6" s="43" t="s">
        <v>51</v>
      </c>
      <c r="AG6" s="40" t="s">
        <v>51</v>
      </c>
      <c r="AH6" s="41" t="s">
        <v>51</v>
      </c>
      <c r="AI6" s="42" t="s">
        <v>51</v>
      </c>
      <c r="AJ6" s="42" t="s">
        <v>51</v>
      </c>
      <c r="AK6" s="43" t="s">
        <v>51</v>
      </c>
      <c r="AL6" s="40" t="s">
        <v>51</v>
      </c>
      <c r="AM6" s="41" t="s">
        <v>51</v>
      </c>
      <c r="AN6" s="42" t="s">
        <v>51</v>
      </c>
      <c r="AO6" s="42" t="s">
        <v>51</v>
      </c>
      <c r="AP6" s="43" t="s">
        <v>51</v>
      </c>
    </row>
    <row r="7" spans="1:42" ht="15.6" customHeight="1" thickTop="1" x14ac:dyDescent="0.25">
      <c r="A7" s="44" t="s">
        <v>132</v>
      </c>
      <c r="B7" s="45" t="s">
        <v>17</v>
      </c>
      <c r="C7" s="46">
        <v>0</v>
      </c>
      <c r="D7" s="47">
        <v>0</v>
      </c>
      <c r="E7" s="47">
        <v>0</v>
      </c>
      <c r="F7" s="47">
        <v>0</v>
      </c>
      <c r="G7" s="48">
        <v>0</v>
      </c>
      <c r="H7" s="46">
        <v>1.7301346625446365</v>
      </c>
      <c r="I7" s="47">
        <v>1.8479056005830863</v>
      </c>
      <c r="J7" s="47">
        <v>1.7196567927199282</v>
      </c>
      <c r="K7" s="47">
        <v>2.6729190283055546</v>
      </c>
      <c r="L7" s="48">
        <v>2.547663978111947</v>
      </c>
      <c r="M7" s="46">
        <v>1.4344827077558495</v>
      </c>
      <c r="N7" s="47">
        <v>1.7337044436831535</v>
      </c>
      <c r="O7" s="47">
        <v>1.5200960786224686</v>
      </c>
      <c r="P7" s="47">
        <v>1.8604952469270137</v>
      </c>
      <c r="Q7" s="48">
        <v>1.7758407375644216</v>
      </c>
      <c r="R7" s="46">
        <v>0.14476623049359877</v>
      </c>
      <c r="S7" s="47">
        <v>0.50155393567378259</v>
      </c>
      <c r="T7" s="47">
        <v>5.6979750148558571E-2</v>
      </c>
      <c r="U7" s="47">
        <v>0.54288820447641972</v>
      </c>
      <c r="V7" s="48">
        <v>0.50709116434210266</v>
      </c>
      <c r="W7" s="46">
        <v>1.5792489382494483</v>
      </c>
      <c r="X7" s="47">
        <v>2.2352583793569361</v>
      </c>
      <c r="Y7" s="47">
        <v>1.5770758287710271</v>
      </c>
      <c r="Z7" s="47">
        <v>2.4033834514034336</v>
      </c>
      <c r="AA7" s="48">
        <v>2.2829319019065246</v>
      </c>
      <c r="AB7" s="46">
        <v>0.2233574058253382</v>
      </c>
      <c r="AC7" s="47">
        <v>-0.30637676973184558</v>
      </c>
      <c r="AD7" s="47">
        <v>0.2157142548351218</v>
      </c>
      <c r="AE7" s="47">
        <v>0.44242696830789846</v>
      </c>
      <c r="AF7" s="48">
        <v>0.43081340643239319</v>
      </c>
      <c r="AG7" s="46">
        <v>0.1660839689495584</v>
      </c>
      <c r="AH7" s="47">
        <v>-0.23417842994765001</v>
      </c>
      <c r="AI7" s="47">
        <v>0.17608978664068772</v>
      </c>
      <c r="AJ7" s="47">
        <v>0.36907421439348692</v>
      </c>
      <c r="AK7" s="48">
        <v>0.34565028187580799</v>
      </c>
      <c r="AL7" s="46">
        <v>0.16314603423186172</v>
      </c>
      <c r="AM7" s="47">
        <v>3.5918878809963535E-2</v>
      </c>
      <c r="AN7" s="47">
        <v>7.0042131899015758E-2</v>
      </c>
      <c r="AO7" s="47">
        <v>0.36907421439348692</v>
      </c>
      <c r="AP7" s="48">
        <v>0.35684922311942469</v>
      </c>
    </row>
    <row r="8" spans="1:42" ht="15.6" customHeight="1" x14ac:dyDescent="0.25">
      <c r="A8" s="44" t="s">
        <v>112</v>
      </c>
      <c r="B8" s="49" t="s">
        <v>17</v>
      </c>
      <c r="C8" s="50">
        <v>16.198111428722274</v>
      </c>
      <c r="D8" s="51">
        <v>18.773699172853881</v>
      </c>
      <c r="E8" s="51">
        <v>19.045917651773191</v>
      </c>
      <c r="F8" s="51">
        <v>19.721665488263366</v>
      </c>
      <c r="G8" s="52">
        <v>21.594864872672268</v>
      </c>
      <c r="H8" s="50">
        <v>16.198121485012358</v>
      </c>
      <c r="I8" s="51">
        <v>18.773726895606195</v>
      </c>
      <c r="J8" s="51">
        <v>19.045987778000402</v>
      </c>
      <c r="K8" s="51">
        <v>19.721665488263366</v>
      </c>
      <c r="L8" s="52">
        <v>21.594864872672268</v>
      </c>
      <c r="M8" s="50">
        <v>10.359743665165766</v>
      </c>
      <c r="N8" s="51">
        <v>10.28843759608454</v>
      </c>
      <c r="O8" s="51">
        <v>7.3225305549989983</v>
      </c>
      <c r="P8" s="51">
        <v>10.54488672978734</v>
      </c>
      <c r="Q8" s="52">
        <v>11.193936799644948</v>
      </c>
      <c r="R8" s="50">
        <v>4.0002363228169679</v>
      </c>
      <c r="S8" s="51">
        <v>3.9038978189754681</v>
      </c>
      <c r="T8" s="51">
        <v>4.1249674413945101</v>
      </c>
      <c r="U8" s="51">
        <v>4.4774698854905068</v>
      </c>
      <c r="V8" s="52">
        <v>5.7572172515487576</v>
      </c>
      <c r="W8" s="50">
        <v>14.359979987982733</v>
      </c>
      <c r="X8" s="51">
        <v>14.192335415060008</v>
      </c>
      <c r="Y8" s="51">
        <v>11.447497996393508</v>
      </c>
      <c r="Z8" s="51">
        <v>15.022356615277847</v>
      </c>
      <c r="AA8" s="52">
        <v>16.951154051193704</v>
      </c>
      <c r="AB8" s="50">
        <v>2.4444352261785345</v>
      </c>
      <c r="AC8" s="51">
        <v>5.3980508384872454</v>
      </c>
      <c r="AD8" s="51">
        <v>8.5164270687237025</v>
      </c>
      <c r="AE8" s="51">
        <v>5.668415573708474</v>
      </c>
      <c r="AF8" s="52">
        <v>5.5165170212374832</v>
      </c>
      <c r="AG8" s="50">
        <v>1.9303073956471348</v>
      </c>
      <c r="AH8" s="51">
        <v>4.2907713477794074</v>
      </c>
      <c r="AI8" s="51">
        <v>6.8401898417150875</v>
      </c>
      <c r="AJ8" s="51">
        <v>4.5422933728511534</v>
      </c>
      <c r="AK8" s="52">
        <v>4.4899957719366892</v>
      </c>
      <c r="AL8" s="50">
        <v>2.6110365413895344</v>
      </c>
      <c r="AM8" s="51">
        <v>3.1685669400941241</v>
      </c>
      <c r="AN8" s="51">
        <v>4.0878529298523505</v>
      </c>
      <c r="AO8" s="51">
        <v>4.5422933728511534</v>
      </c>
      <c r="AP8" s="52">
        <v>4.5162300608839958</v>
      </c>
    </row>
    <row r="9" spans="1:42" ht="15.6" customHeight="1" x14ac:dyDescent="0.25">
      <c r="A9" s="53" t="s">
        <v>34</v>
      </c>
      <c r="B9" s="54" t="s">
        <v>62</v>
      </c>
      <c r="C9" s="55">
        <v>4.8856882595145779</v>
      </c>
      <c r="D9" s="56">
        <v>32.456917812339178</v>
      </c>
      <c r="E9" s="56">
        <v>19.708815151384211</v>
      </c>
      <c r="F9" s="56">
        <v>18.197257625215709</v>
      </c>
      <c r="G9" s="57">
        <v>17.971540379578176</v>
      </c>
      <c r="H9" s="55">
        <v>4.8857016062836589</v>
      </c>
      <c r="I9" s="56">
        <v>32.456954571884964</v>
      </c>
      <c r="J9" s="56">
        <v>19.708908218854805</v>
      </c>
      <c r="K9" s="56">
        <v>18.197257625215709</v>
      </c>
      <c r="L9" s="57">
        <v>17.971540379578176</v>
      </c>
      <c r="M9" s="55">
        <v>7.8366555666037145</v>
      </c>
      <c r="N9" s="56">
        <v>8.0456720647502689</v>
      </c>
      <c r="O9" s="56">
        <v>4.0379781756781457</v>
      </c>
      <c r="P9" s="56">
        <v>8.16832997207033</v>
      </c>
      <c r="Q9" s="57">
        <v>8.5214041664772395</v>
      </c>
      <c r="R9" s="55">
        <v>1.6161669413876636</v>
      </c>
      <c r="S9" s="56">
        <v>6.8397317221513019</v>
      </c>
      <c r="T9" s="56">
        <v>4.3042874189398947</v>
      </c>
      <c r="U9" s="56">
        <v>4.0722636893499944</v>
      </c>
      <c r="V9" s="57">
        <v>4.9719460463229455</v>
      </c>
      <c r="W9" s="55">
        <v>9.4528225079913781</v>
      </c>
      <c r="X9" s="56">
        <v>14.885403786901572</v>
      </c>
      <c r="Y9" s="56">
        <v>8.3422655946180413</v>
      </c>
      <c r="Z9" s="56">
        <v>12.240593661420323</v>
      </c>
      <c r="AA9" s="57">
        <v>13.493350212800184</v>
      </c>
      <c r="AB9" s="55">
        <v>-4.4150143741619159</v>
      </c>
      <c r="AC9" s="56">
        <v>18.92609437123409</v>
      </c>
      <c r="AD9" s="56">
        <v>12.318992914684257</v>
      </c>
      <c r="AE9" s="56">
        <v>6.850861231128774</v>
      </c>
      <c r="AF9" s="57">
        <v>5.1961727975376277</v>
      </c>
      <c r="AG9" s="55">
        <v>-3.5741846055281576</v>
      </c>
      <c r="AH9" s="56">
        <v>15.086676776110412</v>
      </c>
      <c r="AI9" s="56">
        <v>9.9052968479873922</v>
      </c>
      <c r="AJ9" s="56">
        <v>5.4898285011664489</v>
      </c>
      <c r="AK9" s="57">
        <v>4.2387858423005342</v>
      </c>
      <c r="AL9" s="55">
        <v>1.1991761183492819</v>
      </c>
      <c r="AM9" s="56">
        <v>5.8129965979584757</v>
      </c>
      <c r="AN9" s="56">
        <v>6.8376545046812263</v>
      </c>
      <c r="AO9" s="56">
        <v>5.4898285011664489</v>
      </c>
      <c r="AP9" s="57">
        <v>4.8671738537060865</v>
      </c>
    </row>
    <row r="10" spans="1:42" ht="15.6" customHeight="1" x14ac:dyDescent="0.25">
      <c r="A10" s="44" t="s">
        <v>113</v>
      </c>
      <c r="B10" s="49" t="s">
        <v>17</v>
      </c>
      <c r="C10" s="50">
        <v>13.27447789396008</v>
      </c>
      <c r="D10" s="51">
        <v>13.236914382891628</v>
      </c>
      <c r="E10" s="51">
        <v>13.505915863829401</v>
      </c>
      <c r="F10" s="51">
        <v>13.540026601991194</v>
      </c>
      <c r="G10" s="52">
        <v>13.457094930806353</v>
      </c>
      <c r="H10" s="50">
        <v>13.388789022076846</v>
      </c>
      <c r="I10" s="51">
        <v>13.387299903180981</v>
      </c>
      <c r="J10" s="51">
        <v>13.344147196761631</v>
      </c>
      <c r="K10" s="51">
        <v>13.425998996244569</v>
      </c>
      <c r="L10" s="52">
        <v>13.4892350831513</v>
      </c>
      <c r="M10" s="50">
        <v>6.9545108396555859</v>
      </c>
      <c r="N10" s="51">
        <v>6.9279388083735913</v>
      </c>
      <c r="O10" s="51">
        <v>6.8045776199095247</v>
      </c>
      <c r="P10" s="51">
        <v>6.834810534981866</v>
      </c>
      <c r="Q10" s="52">
        <v>6.9662049584087029</v>
      </c>
      <c r="R10" s="50">
        <v>2.3943495399155985</v>
      </c>
      <c r="S10" s="51">
        <v>2.5695015074671042</v>
      </c>
      <c r="T10" s="51">
        <v>2.5777055007464056</v>
      </c>
      <c r="U10" s="51">
        <v>2.6220341622968695</v>
      </c>
      <c r="V10" s="52">
        <v>2.6633464564464946</v>
      </c>
      <c r="W10" s="50">
        <v>9.3488603795711835</v>
      </c>
      <c r="X10" s="51">
        <v>9.497440315840695</v>
      </c>
      <c r="Y10" s="51">
        <v>9.3822831206559307</v>
      </c>
      <c r="Z10" s="51">
        <v>9.4568446972787346</v>
      </c>
      <c r="AA10" s="52">
        <v>9.6295514148551966</v>
      </c>
      <c r="AB10" s="50">
        <v>0.57066739879323347</v>
      </c>
      <c r="AC10" s="51">
        <v>4.6227243768216271</v>
      </c>
      <c r="AD10" s="51">
        <v>4.8665116794256322</v>
      </c>
      <c r="AE10" s="51">
        <v>4.9154929403358869</v>
      </c>
      <c r="AF10" s="52">
        <v>4.8524306968185318</v>
      </c>
      <c r="AG10" s="50">
        <v>3.6072803527127402</v>
      </c>
      <c r="AH10" s="51">
        <v>3.6265005693760943</v>
      </c>
      <c r="AI10" s="51">
        <v>3.7982136608624071</v>
      </c>
      <c r="AJ10" s="51">
        <v>3.8892271824881761</v>
      </c>
      <c r="AK10" s="52">
        <v>3.831993690891224</v>
      </c>
      <c r="AL10" s="50">
        <v>3.5578605302374622</v>
      </c>
      <c r="AM10" s="51">
        <v>3.5805024900278912</v>
      </c>
      <c r="AN10" s="51">
        <v>3.6343571473941032</v>
      </c>
      <c r="AO10" s="51">
        <v>3.8892271824881761</v>
      </c>
      <c r="AP10" s="52">
        <v>3.8607905053280649</v>
      </c>
    </row>
    <row r="11" spans="1:42" ht="15.6" customHeight="1" x14ac:dyDescent="0.25">
      <c r="A11" s="53" t="s">
        <v>34</v>
      </c>
      <c r="B11" s="54" t="s">
        <v>62</v>
      </c>
      <c r="C11" s="55">
        <v>12.316195457492281</v>
      </c>
      <c r="D11" s="56">
        <v>12.286365181154933</v>
      </c>
      <c r="E11" s="56">
        <v>12.489989001010372</v>
      </c>
      <c r="F11" s="56">
        <v>12.477984400228133</v>
      </c>
      <c r="G11" s="57">
        <v>12.414097681783119</v>
      </c>
      <c r="H11" s="55">
        <v>12.421086917960785</v>
      </c>
      <c r="I11" s="56">
        <v>12.417423397842086</v>
      </c>
      <c r="J11" s="56">
        <v>12.344418652240085</v>
      </c>
      <c r="K11" s="56">
        <v>12.375695844612776</v>
      </c>
      <c r="L11" s="57">
        <v>12.432765214567009</v>
      </c>
      <c r="M11" s="55">
        <v>6.0600848600343147</v>
      </c>
      <c r="N11" s="56">
        <v>6.1268878576805434</v>
      </c>
      <c r="O11" s="56">
        <v>5.9226105973986112</v>
      </c>
      <c r="P11" s="56">
        <v>5.961951658379455</v>
      </c>
      <c r="Q11" s="57">
        <v>6.0666623360805492</v>
      </c>
      <c r="R11" s="55">
        <v>2.262518267825552</v>
      </c>
      <c r="S11" s="56">
        <v>2.4615536095997661</v>
      </c>
      <c r="T11" s="56">
        <v>2.1256298839990282</v>
      </c>
      <c r="U11" s="56">
        <v>2.4898938862068136</v>
      </c>
      <c r="V11" s="57">
        <v>2.5271340993057527</v>
      </c>
      <c r="W11" s="55">
        <v>8.3226031278598658</v>
      </c>
      <c r="X11" s="56">
        <v>8.58844146728031</v>
      </c>
      <c r="Y11" s="56">
        <v>8.0482404813976398</v>
      </c>
      <c r="Z11" s="56">
        <v>8.4518455445862681</v>
      </c>
      <c r="AA11" s="57">
        <v>8.5937964353863023</v>
      </c>
      <c r="AB11" s="55">
        <v>4.82381575043678</v>
      </c>
      <c r="AC11" s="56">
        <v>4.7570059172725276</v>
      </c>
      <c r="AD11" s="56">
        <v>5.4451873025617417</v>
      </c>
      <c r="AE11" s="56">
        <v>5.1550305649495138</v>
      </c>
      <c r="AF11" s="57">
        <v>5.1255767122731521</v>
      </c>
      <c r="AG11" s="55">
        <v>3.8073743150055961</v>
      </c>
      <c r="AH11" s="56">
        <v>3.7552875896087232</v>
      </c>
      <c r="AI11" s="56">
        <v>4.2973835833685046</v>
      </c>
      <c r="AJ11" s="56">
        <v>4.0786800440199533</v>
      </c>
      <c r="AK11" s="57">
        <v>4.0591595956315212</v>
      </c>
      <c r="AL11" s="55">
        <v>3.7016960794261586</v>
      </c>
      <c r="AM11" s="56">
        <v>3.7193558752234583</v>
      </c>
      <c r="AN11" s="56">
        <v>3.8619065567358888</v>
      </c>
      <c r="AO11" s="56">
        <v>4.0786800440199533</v>
      </c>
      <c r="AP11" s="57">
        <v>4.0689723958585713</v>
      </c>
    </row>
    <row r="12" spans="1:42" ht="15.6" customHeight="1" x14ac:dyDescent="0.25">
      <c r="A12" s="44" t="s">
        <v>114</v>
      </c>
      <c r="B12" s="58" t="s">
        <v>17</v>
      </c>
      <c r="C12" s="46">
        <v>5.8445566821700803</v>
      </c>
      <c r="D12" s="47">
        <v>5.8151904288576297</v>
      </c>
      <c r="E12" s="47">
        <v>5.9528285535578869</v>
      </c>
      <c r="F12" s="47">
        <v>5.9708923466718069</v>
      </c>
      <c r="G12" s="48">
        <v>5.8356172462883888</v>
      </c>
      <c r="H12" s="46">
        <v>2.5565747303099879</v>
      </c>
      <c r="I12" s="47">
        <v>2.7804644519408015</v>
      </c>
      <c r="J12" s="47">
        <v>2.8450529557476583</v>
      </c>
      <c r="K12" s="47">
        <v>3.024365329376284</v>
      </c>
      <c r="L12" s="48">
        <v>3.02517137573169</v>
      </c>
      <c r="M12" s="46">
        <v>1.7662225209972364</v>
      </c>
      <c r="N12" s="47">
        <v>2.3784445729205208</v>
      </c>
      <c r="O12" s="47">
        <v>1.9228598359654991</v>
      </c>
      <c r="P12" s="47">
        <v>2.0462419775279259</v>
      </c>
      <c r="Q12" s="48">
        <v>1.9744875814963756</v>
      </c>
      <c r="R12" s="46">
        <v>0.54582553809921774</v>
      </c>
      <c r="S12" s="47">
        <v>0.57598255799675802</v>
      </c>
      <c r="T12" s="47">
        <v>0.53884647286221121</v>
      </c>
      <c r="U12" s="47">
        <v>0.63742759242838576</v>
      </c>
      <c r="V12" s="48">
        <v>0.61769255195122907</v>
      </c>
      <c r="W12" s="46">
        <v>2.3120480590964543</v>
      </c>
      <c r="X12" s="47">
        <v>2.9544271309172787</v>
      </c>
      <c r="Y12" s="47">
        <v>2.46170630882771</v>
      </c>
      <c r="Z12" s="47">
        <v>2.6836695699563116</v>
      </c>
      <c r="AA12" s="48">
        <v>2.5921801334476049</v>
      </c>
      <c r="AB12" s="46">
        <v>0.25250403294236773</v>
      </c>
      <c r="AC12" s="47">
        <v>-0.16625628253269351</v>
      </c>
      <c r="AD12" s="47">
        <v>0.38917207660823111</v>
      </c>
      <c r="AE12" s="47">
        <v>0.34479452393265059</v>
      </c>
      <c r="AF12" s="48">
        <v>0.45467353913734482</v>
      </c>
      <c r="AG12" s="46">
        <v>0.19811230439669256</v>
      </c>
      <c r="AH12" s="47">
        <v>-0.13165892049122091</v>
      </c>
      <c r="AI12" s="47">
        <v>0.30733476361005246</v>
      </c>
      <c r="AJ12" s="47">
        <v>0.27233779661335389</v>
      </c>
      <c r="AK12" s="48">
        <v>0.35933136712664404</v>
      </c>
      <c r="AL12" s="46">
        <v>0.31172138271323552</v>
      </c>
      <c r="AM12" s="47">
        <v>0.16745798657552874</v>
      </c>
      <c r="AN12" s="47">
        <v>0.200737194185623</v>
      </c>
      <c r="AO12" s="47">
        <v>0.27233779661335389</v>
      </c>
      <c r="AP12" s="48">
        <v>0.31589887989892224</v>
      </c>
    </row>
    <row r="13" spans="1:42" ht="15.6" customHeight="1" x14ac:dyDescent="0.25">
      <c r="A13" s="44" t="s">
        <v>115</v>
      </c>
      <c r="B13" s="58" t="s">
        <v>17</v>
      </c>
      <c r="C13" s="46">
        <v>13.216250566418129</v>
      </c>
      <c r="D13" s="47">
        <v>14.284026380490658</v>
      </c>
      <c r="E13" s="47">
        <v>14.180368149476426</v>
      </c>
      <c r="F13" s="47">
        <v>14.222467514285418</v>
      </c>
      <c r="G13" s="48">
        <v>14.22454032595069</v>
      </c>
      <c r="H13" s="46">
        <v>13.216250566418129</v>
      </c>
      <c r="I13" s="47">
        <v>14.284026380490658</v>
      </c>
      <c r="J13" s="47">
        <v>14.180368149476426</v>
      </c>
      <c r="K13" s="47">
        <v>14.222467514285418</v>
      </c>
      <c r="L13" s="48">
        <v>14.22454032595069</v>
      </c>
      <c r="M13" s="46">
        <v>7.5065680271202213</v>
      </c>
      <c r="N13" s="47">
        <v>8.9988679526133062</v>
      </c>
      <c r="O13" s="47">
        <v>8.0836897025841559</v>
      </c>
      <c r="P13" s="47">
        <v>8.6585473985501977</v>
      </c>
      <c r="Q13" s="48">
        <v>8.9714009611366485</v>
      </c>
      <c r="R13" s="46">
        <v>1.3424073315708744</v>
      </c>
      <c r="S13" s="47">
        <v>1.7722665364442223</v>
      </c>
      <c r="T13" s="47">
        <v>0.39275071753075319</v>
      </c>
      <c r="U13" s="47">
        <v>1.4797592997811817</v>
      </c>
      <c r="V13" s="48">
        <v>1.7073391140827414</v>
      </c>
      <c r="W13" s="46">
        <v>8.8489753586910957</v>
      </c>
      <c r="X13" s="47">
        <v>10.771134489057529</v>
      </c>
      <c r="Y13" s="47">
        <v>8.4764404201149102</v>
      </c>
      <c r="Z13" s="47">
        <v>10.13830669833138</v>
      </c>
      <c r="AA13" s="48">
        <v>10.678740075219389</v>
      </c>
      <c r="AB13" s="46">
        <v>4.0543410043108361</v>
      </c>
      <c r="AC13" s="47">
        <v>3.6868576740930892</v>
      </c>
      <c r="AD13" s="47">
        <v>5.8119272170262599</v>
      </c>
      <c r="AE13" s="47">
        <v>4.1881436215997594</v>
      </c>
      <c r="AF13" s="48">
        <v>3.7096831905557877</v>
      </c>
      <c r="AG13" s="46">
        <v>3.2033350214814833</v>
      </c>
      <c r="AH13" s="47">
        <v>2.9117368636150567</v>
      </c>
      <c r="AI13" s="47">
        <v>4.5916230571776602</v>
      </c>
      <c r="AJ13" s="47">
        <v>3.3086337332904683</v>
      </c>
      <c r="AK13" s="48">
        <v>2.9306727956539906</v>
      </c>
      <c r="AL13" s="46">
        <v>3.4332791637300528</v>
      </c>
      <c r="AM13" s="47">
        <v>3.2604404296638361</v>
      </c>
      <c r="AN13" s="47">
        <v>3.5915436228520159</v>
      </c>
      <c r="AO13" s="47">
        <v>3.3086337332904683</v>
      </c>
      <c r="AP13" s="48">
        <v>3.1203486133012746</v>
      </c>
    </row>
    <row r="14" spans="1:42" ht="15.6" customHeight="1" x14ac:dyDescent="0.25">
      <c r="A14" s="44" t="s">
        <v>116</v>
      </c>
      <c r="B14" s="58" t="s">
        <v>17</v>
      </c>
      <c r="C14" s="46">
        <v>12.772514371592433</v>
      </c>
      <c r="D14" s="47">
        <v>12.601668476719492</v>
      </c>
      <c r="E14" s="47">
        <v>12.679513995474046</v>
      </c>
      <c r="F14" s="47">
        <v>12.440890441673528</v>
      </c>
      <c r="G14" s="48">
        <v>12.256612215666884</v>
      </c>
      <c r="H14" s="46">
        <v>12.867019806851189</v>
      </c>
      <c r="I14" s="47">
        <v>12.69613939943139</v>
      </c>
      <c r="J14" s="47">
        <v>12.655392237348391</v>
      </c>
      <c r="K14" s="47">
        <v>12.431165458573446</v>
      </c>
      <c r="L14" s="48">
        <v>12.332009003171573</v>
      </c>
      <c r="M14" s="46">
        <v>5.9834482386796335</v>
      </c>
      <c r="N14" s="47">
        <v>6.0002974481713851</v>
      </c>
      <c r="O14" s="47">
        <v>5.0676037435483758</v>
      </c>
      <c r="P14" s="47">
        <v>5.4161328969473059</v>
      </c>
      <c r="Q14" s="48">
        <v>5.2948606895610952</v>
      </c>
      <c r="R14" s="46">
        <v>5.3421416199968998</v>
      </c>
      <c r="S14" s="47">
        <v>2.9430767208760193</v>
      </c>
      <c r="T14" s="47">
        <v>0.32171386554921794</v>
      </c>
      <c r="U14" s="47">
        <v>4.844574289366772</v>
      </c>
      <c r="V14" s="48">
        <v>5.0959724448385231</v>
      </c>
      <c r="W14" s="46">
        <v>11.325589858676533</v>
      </c>
      <c r="X14" s="47">
        <v>8.9433741690474058</v>
      </c>
      <c r="Y14" s="47">
        <v>5.3893176090975938</v>
      </c>
      <c r="Z14" s="47">
        <v>10.260707186314077</v>
      </c>
      <c r="AA14" s="48">
        <v>10.390833134399617</v>
      </c>
      <c r="AB14" s="46">
        <v>1.8648093110396744</v>
      </c>
      <c r="AC14" s="47">
        <v>3.9767782904339284</v>
      </c>
      <c r="AD14" s="47">
        <v>7.5720404623039528</v>
      </c>
      <c r="AE14" s="47">
        <v>2.5070042634647178</v>
      </c>
      <c r="AF14" s="48">
        <v>2.3704429969648415</v>
      </c>
      <c r="AG14" s="46">
        <v>1.4880073862908825</v>
      </c>
      <c r="AH14" s="47">
        <v>3.1554408804465872</v>
      </c>
      <c r="AI14" s="47">
        <v>6.0274269886708405</v>
      </c>
      <c r="AJ14" s="47">
        <v>1.920480024630377</v>
      </c>
      <c r="AK14" s="48">
        <v>1.8796610169491541</v>
      </c>
      <c r="AL14" s="46">
        <v>1.0885676714815902</v>
      </c>
      <c r="AM14" s="47">
        <v>1.7612424496889822</v>
      </c>
      <c r="AN14" s="47">
        <v>2.784080250843791</v>
      </c>
      <c r="AO14" s="47">
        <v>1.920480024630377</v>
      </c>
      <c r="AP14" s="48">
        <v>1.9002631543388373</v>
      </c>
    </row>
    <row r="15" spans="1:42" ht="15.6" customHeight="1" x14ac:dyDescent="0.25">
      <c r="A15" s="44" t="s">
        <v>127</v>
      </c>
      <c r="B15" s="58" t="s">
        <v>17</v>
      </c>
      <c r="C15" s="46">
        <v>0</v>
      </c>
      <c r="D15" s="47">
        <v>0</v>
      </c>
      <c r="E15" s="47">
        <v>0</v>
      </c>
      <c r="F15" s="47">
        <v>0</v>
      </c>
      <c r="G15" s="48">
        <v>0</v>
      </c>
      <c r="H15" s="46">
        <v>5.3947013242719679</v>
      </c>
      <c r="I15" s="47">
        <v>11.544900769542325</v>
      </c>
      <c r="J15" s="47">
        <v>10.684543154960021</v>
      </c>
      <c r="K15" s="47">
        <v>11.618277462609592</v>
      </c>
      <c r="L15" s="48">
        <v>11.964389288816264</v>
      </c>
      <c r="M15" s="46">
        <v>1.2543824827717616</v>
      </c>
      <c r="N15" s="47">
        <v>6.6204050222762252</v>
      </c>
      <c r="O15" s="47">
        <v>17.84363815774017</v>
      </c>
      <c r="P15" s="47">
        <v>10.759087158329036</v>
      </c>
      <c r="Q15" s="48">
        <v>10.881753988232811</v>
      </c>
      <c r="R15" s="46">
        <v>0.37540887293975672</v>
      </c>
      <c r="S15" s="47">
        <v>0.60830295666261647</v>
      </c>
      <c r="T15" s="47">
        <v>3.5603527265038255</v>
      </c>
      <c r="U15" s="47">
        <v>1.2044094894275399</v>
      </c>
      <c r="V15" s="48">
        <v>0.70283187838282124</v>
      </c>
      <c r="W15" s="46">
        <v>1.6297913557115182</v>
      </c>
      <c r="X15" s="47">
        <v>7.228707978938842</v>
      </c>
      <c r="Y15" s="47">
        <v>21.403990884243996</v>
      </c>
      <c r="Z15" s="47">
        <v>11.963496647756575</v>
      </c>
      <c r="AA15" s="48">
        <v>11.584585866615633</v>
      </c>
      <c r="AB15" s="46">
        <v>5.6720362666327926</v>
      </c>
      <c r="AC15" s="47">
        <v>6.3189631429728639</v>
      </c>
      <c r="AD15" s="47">
        <v>-8.9774298893422397</v>
      </c>
      <c r="AE15" s="47">
        <v>0.59127385250128928</v>
      </c>
      <c r="AF15" s="48">
        <v>1.3168259015540735</v>
      </c>
      <c r="AG15" s="46">
        <v>4.4800168312744129</v>
      </c>
      <c r="AH15" s="47">
        <v>4.9805184285135686</v>
      </c>
      <c r="AI15" s="47">
        <v>-7.0409895763992765</v>
      </c>
      <c r="AJ15" s="47">
        <v>0.46286230015471891</v>
      </c>
      <c r="AK15" s="48">
        <v>1.0360866983664316</v>
      </c>
      <c r="AL15" s="46">
        <v>4.8091901151160146</v>
      </c>
      <c r="AM15" s="47">
        <v>4.8657583854204276</v>
      </c>
      <c r="AN15" s="47">
        <v>1.8345920125043862</v>
      </c>
      <c r="AO15" s="47">
        <v>0.46286230015471891</v>
      </c>
      <c r="AP15" s="48">
        <v>0.75660003972973722</v>
      </c>
    </row>
    <row r="16" spans="1:42" ht="15.6" customHeight="1" x14ac:dyDescent="0.25">
      <c r="A16" s="44" t="s">
        <v>124</v>
      </c>
      <c r="B16" s="58" t="s">
        <v>17</v>
      </c>
      <c r="C16" s="46">
        <v>-78.887004175365348</v>
      </c>
      <c r="D16" s="47">
        <v>3.6189487691284099</v>
      </c>
      <c r="E16" s="47">
        <v>9.4379854163133796</v>
      </c>
      <c r="F16" s="47">
        <v>7.9857494910532516</v>
      </c>
      <c r="G16" s="48">
        <v>8.4735730184479578</v>
      </c>
      <c r="H16" s="46">
        <v>11.506912151601348</v>
      </c>
      <c r="I16" s="47">
        <v>9.7703225543284287</v>
      </c>
      <c r="J16" s="47">
        <v>10.618711611651664</v>
      </c>
      <c r="K16" s="47">
        <v>12.389018821200811</v>
      </c>
      <c r="L16" s="48">
        <v>14.918597699392707</v>
      </c>
      <c r="M16" s="46">
        <v>9.6824463385983481</v>
      </c>
      <c r="N16" s="47">
        <v>8.1030399445243262</v>
      </c>
      <c r="O16" s="47">
        <v>11.091263527774249</v>
      </c>
      <c r="P16" s="47">
        <v>7.8677678615015241</v>
      </c>
      <c r="Q16" s="48">
        <v>9.1142437169327035</v>
      </c>
      <c r="R16" s="46">
        <v>5.9953668197306982</v>
      </c>
      <c r="S16" s="47">
        <v>4.8517738958403447</v>
      </c>
      <c r="T16" s="47">
        <v>5.0902148704538428</v>
      </c>
      <c r="U16" s="47">
        <v>4.9724028207392683</v>
      </c>
      <c r="V16" s="48">
        <v>5.9588470891788745</v>
      </c>
      <c r="W16" s="46">
        <v>15.677813158329046</v>
      </c>
      <c r="X16" s="47">
        <v>12.954813840364672</v>
      </c>
      <c r="Y16" s="47">
        <v>16.181478398228091</v>
      </c>
      <c r="Z16" s="47">
        <v>12.840170682240792</v>
      </c>
      <c r="AA16" s="48">
        <v>15.073090806111578</v>
      </c>
      <c r="AB16" s="46">
        <v>-3.9343005815138778</v>
      </c>
      <c r="AC16" s="47">
        <v>-3.0272095940282071</v>
      </c>
      <c r="AD16" s="47">
        <v>-5.4504239192476973</v>
      </c>
      <c r="AE16" s="47">
        <v>-0.35391490740288734</v>
      </c>
      <c r="AF16" s="48">
        <v>-8.2660936874896049E-2</v>
      </c>
      <c r="AG16" s="46">
        <v>-3.181463395691555</v>
      </c>
      <c r="AH16" s="47">
        <v>-2.4073199335107738</v>
      </c>
      <c r="AI16" s="47">
        <v>-4.3966314016926429</v>
      </c>
      <c r="AJ16" s="47">
        <v>-0.28423962970030753</v>
      </c>
      <c r="AK16" s="48">
        <v>-6.1084315144540893E-2</v>
      </c>
      <c r="AL16" s="46">
        <v>-1.6755730730611642</v>
      </c>
      <c r="AM16" s="47">
        <v>-1.9451573079382445</v>
      </c>
      <c r="AN16" s="47">
        <v>-2.6408635874894117</v>
      </c>
      <c r="AO16" s="47">
        <v>-0.28423962970030753</v>
      </c>
      <c r="AP16" s="48">
        <v>-0.17337659727463967</v>
      </c>
    </row>
    <row r="17" spans="1:44" ht="15.6" customHeight="1" x14ac:dyDescent="0.25">
      <c r="A17" s="44" t="s">
        <v>117</v>
      </c>
      <c r="B17" s="49" t="s">
        <v>17</v>
      </c>
      <c r="C17" s="46">
        <v>7.4970149664355672</v>
      </c>
      <c r="D17" s="47">
        <v>7.1306915856920909</v>
      </c>
      <c r="E17" s="47">
        <v>7.9712501698121754</v>
      </c>
      <c r="F17" s="47">
        <v>8.5176572078851738</v>
      </c>
      <c r="G17" s="48">
        <v>9.0805644882389682</v>
      </c>
      <c r="H17" s="46">
        <v>7.5017699277355927</v>
      </c>
      <c r="I17" s="47">
        <v>7.1374162292354226</v>
      </c>
      <c r="J17" s="47">
        <v>7.9786665593286008</v>
      </c>
      <c r="K17" s="47">
        <v>8.5058000807606184</v>
      </c>
      <c r="L17" s="48">
        <v>9.0849984256683172</v>
      </c>
      <c r="M17" s="46">
        <v>4.0709346685741536</v>
      </c>
      <c r="N17" s="47">
        <v>4.0711534395425586</v>
      </c>
      <c r="O17" s="47">
        <v>4.4588903591967757</v>
      </c>
      <c r="P17" s="47">
        <v>3.911782790646452</v>
      </c>
      <c r="Q17" s="48">
        <v>4.7840842809433601</v>
      </c>
      <c r="R17" s="46">
        <v>1.2310351784600713</v>
      </c>
      <c r="S17" s="47">
        <v>1.3637466790465071</v>
      </c>
      <c r="T17" s="47">
        <v>2.6077062022953577</v>
      </c>
      <c r="U17" s="47">
        <v>1.427815608824933</v>
      </c>
      <c r="V17" s="48">
        <v>1.4962138613452536</v>
      </c>
      <c r="W17" s="46">
        <v>5.3019698470342247</v>
      </c>
      <c r="X17" s="47">
        <v>5.4349001185890655</v>
      </c>
      <c r="Y17" s="47">
        <v>7.0665965614921333</v>
      </c>
      <c r="Z17" s="47">
        <v>5.3395983994713854</v>
      </c>
      <c r="AA17" s="48">
        <v>6.2802981422886139</v>
      </c>
      <c r="AB17" s="46">
        <v>2.4468792414071383</v>
      </c>
      <c r="AC17" s="47">
        <v>1.9514796054385497</v>
      </c>
      <c r="AD17" s="47">
        <v>1.1080357637019558</v>
      </c>
      <c r="AE17" s="47">
        <v>3.3892753569986418</v>
      </c>
      <c r="AF17" s="48">
        <v>3.0853958798965588</v>
      </c>
      <c r="AG17" s="46">
        <v>1.9524137045596273</v>
      </c>
      <c r="AH17" s="47">
        <v>1.5368499434633522</v>
      </c>
      <c r="AI17" s="47">
        <v>0.64724853961529372</v>
      </c>
      <c r="AJ17" s="47">
        <v>2.869443118828237</v>
      </c>
      <c r="AK17" s="48">
        <v>2.4655685918248311</v>
      </c>
      <c r="AL17" s="46">
        <v>2.241855142242922</v>
      </c>
      <c r="AM17" s="47">
        <v>2.0081193644098145</v>
      </c>
      <c r="AN17" s="47">
        <v>1.6917626362932447</v>
      </c>
      <c r="AO17" s="47">
        <v>2.869443118828237</v>
      </c>
      <c r="AP17" s="48">
        <v>2.6793745339004666</v>
      </c>
    </row>
    <row r="18" spans="1:44" ht="15.6" customHeight="1" x14ac:dyDescent="0.25">
      <c r="A18" s="44" t="s">
        <v>118</v>
      </c>
      <c r="B18" s="49" t="s">
        <v>17</v>
      </c>
      <c r="C18" s="50">
        <v>10.445641964584031</v>
      </c>
      <c r="D18" s="51">
        <v>10.319496408515082</v>
      </c>
      <c r="E18" s="51">
        <v>10.469872537659327</v>
      </c>
      <c r="F18" s="51">
        <v>10.687489179987304</v>
      </c>
      <c r="G18" s="52">
        <v>10.688738023864104</v>
      </c>
      <c r="H18" s="50">
        <v>10.445641964584031</v>
      </c>
      <c r="I18" s="51">
        <v>10.319496408515082</v>
      </c>
      <c r="J18" s="51">
        <v>10.469872537659327</v>
      </c>
      <c r="K18" s="51">
        <v>10.687489179987304</v>
      </c>
      <c r="L18" s="52">
        <v>10.688738023864104</v>
      </c>
      <c r="M18" s="50">
        <v>4.1544395589709326</v>
      </c>
      <c r="N18" s="51">
        <v>4.7557536894345036</v>
      </c>
      <c r="O18" s="51">
        <v>5.1447883904430833</v>
      </c>
      <c r="P18" s="51">
        <v>3.8923480870217553</v>
      </c>
      <c r="Q18" s="52">
        <v>5.5057896902368775</v>
      </c>
      <c r="R18" s="50">
        <v>3.1288339458737053</v>
      </c>
      <c r="S18" s="51">
        <v>3.2915371555439465</v>
      </c>
      <c r="T18" s="51">
        <v>2.2587595872648016</v>
      </c>
      <c r="U18" s="51">
        <v>3.4376478735068381</v>
      </c>
      <c r="V18" s="52">
        <v>3.2980367953917593</v>
      </c>
      <c r="W18" s="50">
        <v>7.2832735048446384</v>
      </c>
      <c r="X18" s="51">
        <v>8.0472908449784502</v>
      </c>
      <c r="Y18" s="51">
        <v>7.403547977707885</v>
      </c>
      <c r="Z18" s="51">
        <v>7.3299959605285938</v>
      </c>
      <c r="AA18" s="52">
        <v>8.8038264856286368</v>
      </c>
      <c r="AB18" s="50">
        <v>3.8248710992315416</v>
      </c>
      <c r="AC18" s="51">
        <v>2.8473817421966814</v>
      </c>
      <c r="AD18" s="51">
        <v>3.6591072118302708</v>
      </c>
      <c r="AE18" s="51">
        <v>3.8843557043106931</v>
      </c>
      <c r="AF18" s="52">
        <v>2.5140039969435137</v>
      </c>
      <c r="AG18" s="50">
        <v>3.0165813564984978</v>
      </c>
      <c r="AH18" s="51">
        <v>2.2546831657307029</v>
      </c>
      <c r="AI18" s="51">
        <v>2.9355790983832697</v>
      </c>
      <c r="AJ18" s="51">
        <v>3.0567689999422933</v>
      </c>
      <c r="AK18" s="52">
        <v>1.9933139364015753</v>
      </c>
      <c r="AL18" s="50">
        <v>2.8981612388439046</v>
      </c>
      <c r="AM18" s="51">
        <v>2.6828540340236233</v>
      </c>
      <c r="AN18" s="51">
        <v>2.743652371296871</v>
      </c>
      <c r="AO18" s="51">
        <v>3.0567689999422933</v>
      </c>
      <c r="AP18" s="52">
        <v>2.5299341913691689</v>
      </c>
    </row>
    <row r="19" spans="1:44" ht="15.6" customHeight="1" x14ac:dyDescent="0.25">
      <c r="A19" s="44" t="s">
        <v>119</v>
      </c>
      <c r="B19" s="58" t="s">
        <v>17</v>
      </c>
      <c r="C19" s="46">
        <v>0</v>
      </c>
      <c r="D19" s="47">
        <v>0</v>
      </c>
      <c r="E19" s="47">
        <v>0</v>
      </c>
      <c r="F19" s="47">
        <v>0</v>
      </c>
      <c r="G19" s="48">
        <v>0</v>
      </c>
      <c r="H19" s="46">
        <v>0.90717432998312586</v>
      </c>
      <c r="I19" s="47">
        <v>0.84408350443356428</v>
      </c>
      <c r="J19" s="47">
        <v>0.97466024179008415</v>
      </c>
      <c r="K19" s="47">
        <v>0.81493997416012554</v>
      </c>
      <c r="L19" s="48">
        <v>0.91911680047740518</v>
      </c>
      <c r="M19" s="46">
        <v>0.64824594325432128</v>
      </c>
      <c r="N19" s="47">
        <v>0.87645388190699669</v>
      </c>
      <c r="O19" s="47">
        <v>0.79167773313715817</v>
      </c>
      <c r="P19" s="47">
        <v>0.78883604253834327</v>
      </c>
      <c r="Q19" s="48">
        <v>0.77582066171856123</v>
      </c>
      <c r="R19" s="46">
        <v>5.6057118033494197E-2</v>
      </c>
      <c r="S19" s="47">
        <v>2.9963222851469958E-2</v>
      </c>
      <c r="T19" s="47">
        <v>5.3464753818459297E-2</v>
      </c>
      <c r="U19" s="47">
        <v>7.4677866041312366E-2</v>
      </c>
      <c r="V19" s="48">
        <v>5.9907535185116115E-2</v>
      </c>
      <c r="W19" s="46">
        <v>0.70430306128781539</v>
      </c>
      <c r="X19" s="47">
        <v>0.9064171047584666</v>
      </c>
      <c r="Y19" s="47">
        <v>0.84514248695561744</v>
      </c>
      <c r="Z19" s="47">
        <v>0.86351390857965571</v>
      </c>
      <c r="AA19" s="48">
        <v>0.83572819690367739</v>
      </c>
      <c r="AB19" s="46">
        <v>0.21295735356263687</v>
      </c>
      <c r="AC19" s="47">
        <v>-5.2496277159811373E-2</v>
      </c>
      <c r="AD19" s="47">
        <v>0.13780601425782979</v>
      </c>
      <c r="AE19" s="47">
        <v>-3.9970073527331486E-2</v>
      </c>
      <c r="AF19" s="48">
        <v>9.2192382598712111E-2</v>
      </c>
      <c r="AG19" s="46">
        <v>0.16824966680162062</v>
      </c>
      <c r="AH19" s="47">
        <v>-4.1591457773967194E-2</v>
      </c>
      <c r="AI19" s="47">
        <v>0.10883926425888374</v>
      </c>
      <c r="AJ19" s="47">
        <v>-3.1553253089311034E-2</v>
      </c>
      <c r="AK19" s="48">
        <v>7.2812393074382128E-2</v>
      </c>
      <c r="AL19" s="46">
        <v>0.13026101021066266</v>
      </c>
      <c r="AM19" s="47">
        <v>6.9065186050377037E-2</v>
      </c>
      <c r="AN19" s="47">
        <v>7.9536239304603129E-2</v>
      </c>
      <c r="AO19" s="47">
        <v>-3.1553253089311034E-2</v>
      </c>
      <c r="AP19" s="48">
        <v>1.9814940302164671E-2</v>
      </c>
    </row>
    <row r="20" spans="1:44" ht="15.6" customHeight="1" x14ac:dyDescent="0.25">
      <c r="A20" s="44" t="s">
        <v>120</v>
      </c>
      <c r="B20" s="58" t="s">
        <v>17</v>
      </c>
      <c r="C20" s="46">
        <v>9.0690174677971491</v>
      </c>
      <c r="D20" s="47">
        <v>9.4327384859897041</v>
      </c>
      <c r="E20" s="47">
        <v>8.982340757966643</v>
      </c>
      <c r="F20" s="47">
        <v>9.5263831268403276</v>
      </c>
      <c r="G20" s="48">
        <v>9.4886602848025916</v>
      </c>
      <c r="H20" s="46">
        <v>9.282305380951982</v>
      </c>
      <c r="I20" s="47">
        <v>9.4005372628960373</v>
      </c>
      <c r="J20" s="47">
        <v>9.1322717197776235</v>
      </c>
      <c r="K20" s="47">
        <v>9.5158185871927294</v>
      </c>
      <c r="L20" s="48">
        <v>9.4330142401295429</v>
      </c>
      <c r="M20" s="46">
        <v>4.798228947830963</v>
      </c>
      <c r="N20" s="47">
        <v>4.6276560826451991</v>
      </c>
      <c r="O20" s="47">
        <v>4.3675738526943064</v>
      </c>
      <c r="P20" s="47">
        <v>3.0048730467831306</v>
      </c>
      <c r="Q20" s="48">
        <v>5.4394627803972</v>
      </c>
      <c r="R20" s="46">
        <v>3.9003155419034625</v>
      </c>
      <c r="S20" s="47">
        <v>3.8668071727187923</v>
      </c>
      <c r="T20" s="47">
        <v>2.7057428872497367</v>
      </c>
      <c r="U20" s="47">
        <v>4.550061618641756</v>
      </c>
      <c r="V20" s="48">
        <v>3.8121350669143212</v>
      </c>
      <c r="W20" s="46">
        <v>8.6985444897344255</v>
      </c>
      <c r="X20" s="47">
        <v>8.4944632553639909</v>
      </c>
      <c r="Y20" s="47">
        <v>7.0733167399440431</v>
      </c>
      <c r="Z20" s="47">
        <v>7.5549346654248861</v>
      </c>
      <c r="AA20" s="48">
        <v>9.2515978473115208</v>
      </c>
      <c r="AB20" s="46">
        <v>0.83610234605823719</v>
      </c>
      <c r="AC20" s="47">
        <v>1.1745586152092042</v>
      </c>
      <c r="AD20" s="47">
        <v>2.3109171178372878</v>
      </c>
      <c r="AE20" s="47">
        <v>2.2248845238431216</v>
      </c>
      <c r="AF20" s="48">
        <v>0.49892841834547791</v>
      </c>
      <c r="AG20" s="46">
        <v>0.66539166534144645</v>
      </c>
      <c r="AH20" s="47">
        <v>0.92604429395708809</v>
      </c>
      <c r="AI20" s="47">
        <v>1.831982849460412</v>
      </c>
      <c r="AJ20" s="47">
        <v>1.7418320021825229</v>
      </c>
      <c r="AK20" s="48">
        <v>0.38655045958946516</v>
      </c>
      <c r="AL20" s="46">
        <v>1.308270142675106</v>
      </c>
      <c r="AM20" s="47">
        <v>1.1836638723611552</v>
      </c>
      <c r="AN20" s="47">
        <v>1.3370771542375395</v>
      </c>
      <c r="AO20" s="47">
        <v>1.7418320021825229</v>
      </c>
      <c r="AP20" s="48">
        <v>1.0684055583953351</v>
      </c>
    </row>
    <row r="21" spans="1:44" ht="15.6" customHeight="1" x14ac:dyDescent="0.25">
      <c r="A21" s="44" t="s">
        <v>128</v>
      </c>
      <c r="B21" s="58" t="s">
        <v>17</v>
      </c>
      <c r="C21" s="46">
        <v>9.0673239214449097</v>
      </c>
      <c r="D21" s="47">
        <v>9.9148717608854131</v>
      </c>
      <c r="E21" s="47">
        <v>9.0752123142250536</v>
      </c>
      <c r="F21" s="47">
        <v>8.4685367047778133</v>
      </c>
      <c r="G21" s="48">
        <v>9.9072539203660117</v>
      </c>
      <c r="H21" s="46">
        <v>9.0673239214449097</v>
      </c>
      <c r="I21" s="47">
        <v>9.9148717608854131</v>
      </c>
      <c r="J21" s="47">
        <v>9.0752123142250536</v>
      </c>
      <c r="K21" s="47">
        <v>8.4685367047778133</v>
      </c>
      <c r="L21" s="48">
        <v>9.9072539203660117</v>
      </c>
      <c r="M21" s="46">
        <v>5.3845571417304203</v>
      </c>
      <c r="N21" s="47">
        <v>4.6470110676651863</v>
      </c>
      <c r="O21" s="47">
        <v>4.9728591648973817</v>
      </c>
      <c r="P21" s="47">
        <v>4.1365953402643783</v>
      </c>
      <c r="Q21" s="48">
        <v>4.2126777840400491</v>
      </c>
      <c r="R21" s="46">
        <v>2.555800930672766</v>
      </c>
      <c r="S21" s="47">
        <v>3.2155875140831069</v>
      </c>
      <c r="T21" s="47">
        <v>5.8544585987261151</v>
      </c>
      <c r="U21" s="47">
        <v>3.0249258416611466</v>
      </c>
      <c r="V21" s="48">
        <v>4.9539336272917147</v>
      </c>
      <c r="W21" s="46">
        <v>7.9403580724031864</v>
      </c>
      <c r="X21" s="47">
        <v>7.8625985817482933</v>
      </c>
      <c r="Y21" s="47">
        <v>10.827317763623496</v>
      </c>
      <c r="Z21" s="47">
        <v>7.1615211819255249</v>
      </c>
      <c r="AA21" s="48">
        <v>9.1666114113317647</v>
      </c>
      <c r="AB21" s="46">
        <v>1.2780345453111444</v>
      </c>
      <c r="AC21" s="47">
        <v>2.244184505268739</v>
      </c>
      <c r="AD21" s="47">
        <v>-1.5508315640481245</v>
      </c>
      <c r="AE21" s="47">
        <v>1.4489819428044812</v>
      </c>
      <c r="AF21" s="48">
        <v>0.90050724397440574</v>
      </c>
      <c r="AG21" s="46">
        <v>1.040050477166969</v>
      </c>
      <c r="AH21" s="47">
        <v>1.7942706607462391</v>
      </c>
      <c r="AI21" s="47">
        <v>-1.2872418612880396</v>
      </c>
      <c r="AJ21" s="47">
        <v>1.1279411341185956</v>
      </c>
      <c r="AK21" s="48">
        <v>0.73092862115837287</v>
      </c>
      <c r="AL21" s="46">
        <v>1.280144688086492</v>
      </c>
      <c r="AM21" s="47">
        <v>1.4478431457322281</v>
      </c>
      <c r="AN21" s="47">
        <v>0.80788502140272733</v>
      </c>
      <c r="AO21" s="47">
        <v>1.1279411341185956</v>
      </c>
      <c r="AP21" s="48">
        <v>0.94338532194926483</v>
      </c>
    </row>
    <row r="22" spans="1:44" ht="15.6" customHeight="1" x14ac:dyDescent="0.25">
      <c r="A22" s="44" t="s">
        <v>126</v>
      </c>
      <c r="B22" s="58" t="s">
        <v>17</v>
      </c>
      <c r="C22" s="46">
        <v>0</v>
      </c>
      <c r="D22" s="47">
        <v>0</v>
      </c>
      <c r="E22" s="47">
        <v>0</v>
      </c>
      <c r="F22" s="47">
        <v>0</v>
      </c>
      <c r="G22" s="48">
        <v>0</v>
      </c>
      <c r="H22" s="46">
        <v>0</v>
      </c>
      <c r="I22" s="47">
        <v>0</v>
      </c>
      <c r="J22" s="47">
        <v>0</v>
      </c>
      <c r="K22" s="47">
        <v>0</v>
      </c>
      <c r="L22" s="48">
        <v>0</v>
      </c>
      <c r="M22" s="46">
        <v>0</v>
      </c>
      <c r="N22" s="47">
        <v>0</v>
      </c>
      <c r="O22" s="47">
        <v>0</v>
      </c>
      <c r="P22" s="47">
        <v>0</v>
      </c>
      <c r="Q22" s="48">
        <v>0</v>
      </c>
      <c r="R22" s="46">
        <v>0</v>
      </c>
      <c r="S22" s="47">
        <v>0</v>
      </c>
      <c r="T22" s="47">
        <v>0</v>
      </c>
      <c r="U22" s="47">
        <v>0</v>
      </c>
      <c r="V22" s="48">
        <v>0</v>
      </c>
      <c r="W22" s="46">
        <v>0</v>
      </c>
      <c r="X22" s="47">
        <v>0</v>
      </c>
      <c r="Y22" s="47">
        <v>0</v>
      </c>
      <c r="Z22" s="47">
        <v>0</v>
      </c>
      <c r="AA22" s="48">
        <v>0</v>
      </c>
      <c r="AB22" s="46">
        <v>0</v>
      </c>
      <c r="AC22" s="47">
        <v>0</v>
      </c>
      <c r="AD22" s="47">
        <v>0</v>
      </c>
      <c r="AE22" s="47">
        <v>0</v>
      </c>
      <c r="AF22" s="48">
        <v>0</v>
      </c>
      <c r="AG22" s="46">
        <v>0</v>
      </c>
      <c r="AH22" s="47">
        <v>0</v>
      </c>
      <c r="AI22" s="47">
        <v>0</v>
      </c>
      <c r="AJ22" s="47">
        <v>0</v>
      </c>
      <c r="AK22" s="48">
        <v>0</v>
      </c>
      <c r="AL22" s="46">
        <v>0</v>
      </c>
      <c r="AM22" s="47">
        <v>0</v>
      </c>
      <c r="AN22" s="47">
        <v>0</v>
      </c>
      <c r="AO22" s="47">
        <v>0</v>
      </c>
      <c r="AP22" s="48">
        <v>0</v>
      </c>
    </row>
    <row r="23" spans="1:44" ht="15.6" customHeight="1" x14ac:dyDescent="0.25">
      <c r="A23" s="44" t="s">
        <v>121</v>
      </c>
      <c r="B23" s="58" t="s">
        <v>17</v>
      </c>
      <c r="C23" s="46">
        <v>10.623414634146341</v>
      </c>
      <c r="D23" s="47">
        <v>10.273100616016427</v>
      </c>
      <c r="E23" s="47">
        <v>10.456289978678038</v>
      </c>
      <c r="F23" s="47">
        <v>10.565317919075145</v>
      </c>
      <c r="G23" s="48">
        <v>41.66350710900474</v>
      </c>
      <c r="H23" s="46">
        <v>10.623414634146341</v>
      </c>
      <c r="I23" s="47">
        <v>10.273100616016427</v>
      </c>
      <c r="J23" s="47">
        <v>10.456289978678038</v>
      </c>
      <c r="K23" s="47">
        <v>10.565317919075145</v>
      </c>
      <c r="L23" s="48">
        <v>41.66350710900474</v>
      </c>
      <c r="M23" s="46">
        <v>1.673170731707317</v>
      </c>
      <c r="N23" s="47">
        <v>8.7371663244353179</v>
      </c>
      <c r="O23" s="47">
        <v>5.6684434968017055</v>
      </c>
      <c r="P23" s="47">
        <v>9.5398843930635842</v>
      </c>
      <c r="Q23" s="48">
        <v>4.1658767772511851</v>
      </c>
      <c r="R23" s="46">
        <v>6.3434146341463418</v>
      </c>
      <c r="S23" s="47">
        <v>7.1673511293634498</v>
      </c>
      <c r="T23" s="47">
        <v>6.4722814498933898</v>
      </c>
      <c r="U23" s="47">
        <v>6.6624277456647398</v>
      </c>
      <c r="V23" s="48">
        <v>17.014218009478672</v>
      </c>
      <c r="W23" s="46">
        <v>8.0165853658536577</v>
      </c>
      <c r="X23" s="47">
        <v>15.904517453798768</v>
      </c>
      <c r="Y23" s="47">
        <v>12.140724946695096</v>
      </c>
      <c r="Z23" s="47">
        <v>16.202312138728324</v>
      </c>
      <c r="AA23" s="48">
        <v>21.180094786729857</v>
      </c>
      <c r="AB23" s="46">
        <v>11.53170731707317</v>
      </c>
      <c r="AC23" s="47">
        <v>3.8542094455852154</v>
      </c>
      <c r="AD23" s="47">
        <v>7.4882729211087424</v>
      </c>
      <c r="AE23" s="47">
        <v>3.484393063583815</v>
      </c>
      <c r="AF23" s="48">
        <v>57.919431279620852</v>
      </c>
      <c r="AG23" s="46">
        <v>9.1199999999999992</v>
      </c>
      <c r="AH23" s="47">
        <v>3.0451745379876796</v>
      </c>
      <c r="AI23" s="47">
        <v>6.1385927505330491</v>
      </c>
      <c r="AJ23" s="47">
        <v>2.7549132947976878</v>
      </c>
      <c r="AK23" s="48">
        <v>45.786729857819907</v>
      </c>
      <c r="AL23" s="46">
        <v>3.9864209505334625</v>
      </c>
      <c r="AM23" s="47">
        <v>3.6844532279314888</v>
      </c>
      <c r="AN23" s="47">
        <v>4.2637141419224962</v>
      </c>
      <c r="AO23" s="47">
        <v>2.7549132947976878</v>
      </c>
      <c r="AP23" s="48">
        <v>11.193308550185874</v>
      </c>
    </row>
    <row r="24" spans="1:44" ht="15.6" customHeight="1" thickBot="1" x14ac:dyDescent="0.3">
      <c r="A24" s="59" t="s">
        <v>122</v>
      </c>
      <c r="B24" s="60" t="s">
        <v>17</v>
      </c>
      <c r="C24" s="61">
        <v>8.449799839871897</v>
      </c>
      <c r="D24" s="62">
        <v>8.2007854416726591</v>
      </c>
      <c r="E24" s="62">
        <v>8.3506718682271348</v>
      </c>
      <c r="F24" s="62">
        <v>8.9962912005742659</v>
      </c>
      <c r="G24" s="63">
        <v>8.530163829103758</v>
      </c>
      <c r="H24" s="61">
        <v>8.5561248999199364</v>
      </c>
      <c r="I24" s="62">
        <v>8.4025665136346035</v>
      </c>
      <c r="J24" s="62">
        <v>8.4918725617685311</v>
      </c>
      <c r="K24" s="62">
        <v>8.7284799904289052</v>
      </c>
      <c r="L24" s="63">
        <v>8.646771602955349</v>
      </c>
      <c r="M24" s="61">
        <v>2.4759007205764614</v>
      </c>
      <c r="N24" s="62">
        <v>2.0538746612091376</v>
      </c>
      <c r="O24" s="62">
        <v>2.2151061985262244</v>
      </c>
      <c r="P24" s="62">
        <v>1.2527367350601184</v>
      </c>
      <c r="Q24" s="63">
        <v>2.3116607773851592</v>
      </c>
      <c r="R24" s="61">
        <v>4.4599412863624233</v>
      </c>
      <c r="S24" s="62">
        <v>4.521267769235024</v>
      </c>
      <c r="T24" s="62">
        <v>4.3442241005635021</v>
      </c>
      <c r="U24" s="62">
        <v>4.0820721421307651</v>
      </c>
      <c r="V24" s="63">
        <v>5.2725345326052038</v>
      </c>
      <c r="W24" s="61">
        <v>6.9358420069388842</v>
      </c>
      <c r="X24" s="62">
        <v>6.5751424304441617</v>
      </c>
      <c r="Y24" s="62">
        <v>6.5593302990897273</v>
      </c>
      <c r="Z24" s="62">
        <v>5.3348088771908833</v>
      </c>
      <c r="AA24" s="63">
        <v>7.5841953099903634</v>
      </c>
      <c r="AB24" s="61">
        <v>2.8074726447824925</v>
      </c>
      <c r="AC24" s="62">
        <v>3.0834116931246198</v>
      </c>
      <c r="AD24" s="62">
        <v>3.0383073255309925</v>
      </c>
      <c r="AE24" s="62">
        <v>4.5223425255727703</v>
      </c>
      <c r="AF24" s="63">
        <v>2.2706071313845166</v>
      </c>
      <c r="AG24" s="61">
        <v>1.860635174806512</v>
      </c>
      <c r="AH24" s="62">
        <v>3.1513911167653079</v>
      </c>
      <c r="AI24" s="62">
        <v>2.4315127871694844</v>
      </c>
      <c r="AJ24" s="62">
        <v>3.5225818029550755</v>
      </c>
      <c r="AK24" s="63">
        <v>1.846900096370061</v>
      </c>
      <c r="AL24" s="61">
        <v>2.4301515665353612</v>
      </c>
      <c r="AM24" s="62">
        <v>2.6612954690491386</v>
      </c>
      <c r="AN24" s="62">
        <v>2.6046508521664795</v>
      </c>
      <c r="AO24" s="62">
        <v>3.5225818029550755</v>
      </c>
      <c r="AP24" s="63">
        <v>2.7146397373149123</v>
      </c>
    </row>
    <row r="25" spans="1:44" ht="15.6" customHeight="1" thickTop="1" x14ac:dyDescent="0.25">
      <c r="A25" s="337" t="s">
        <v>63</v>
      </c>
      <c r="B25" s="338" t="s">
        <v>34</v>
      </c>
      <c r="C25" s="64">
        <v>10.346328945458151</v>
      </c>
      <c r="D25" s="65">
        <v>13.226673791405831</v>
      </c>
      <c r="E25" s="65">
        <v>12.209239146210505</v>
      </c>
      <c r="F25" s="65">
        <v>12.057373361957616</v>
      </c>
      <c r="G25" s="66">
        <v>12.127145215434908</v>
      </c>
      <c r="H25" s="67">
        <v>3.6669844354197783</v>
      </c>
      <c r="I25" s="65">
        <v>4.4188363883599484</v>
      </c>
      <c r="J25" s="65">
        <v>4.1355551486997602</v>
      </c>
      <c r="K25" s="65">
        <v>5.7761281321403253</v>
      </c>
      <c r="L25" s="66">
        <v>5.768517232318441</v>
      </c>
      <c r="M25" s="67">
        <v>2.5019156131218714</v>
      </c>
      <c r="N25" s="65">
        <v>2.9141415996994526</v>
      </c>
      <c r="O25" s="65">
        <v>2.7775675045755714</v>
      </c>
      <c r="P25" s="65">
        <v>3.4485412159665061</v>
      </c>
      <c r="Q25" s="66">
        <v>3.505032896817843</v>
      </c>
      <c r="R25" s="67">
        <v>0.70467418153804273</v>
      </c>
      <c r="S25" s="65">
        <v>1.0193009537531379</v>
      </c>
      <c r="T25" s="65">
        <v>0.66074205755083582</v>
      </c>
      <c r="U25" s="65">
        <v>1.2436602697920331</v>
      </c>
      <c r="V25" s="66">
        <v>1.2875248443463339</v>
      </c>
      <c r="W25" s="67">
        <v>3.2065897946599144</v>
      </c>
      <c r="X25" s="65">
        <v>3.9334425534525908</v>
      </c>
      <c r="Y25" s="65">
        <v>3.4383095621264075</v>
      </c>
      <c r="Z25" s="65">
        <v>4.692201485758539</v>
      </c>
      <c r="AA25" s="66">
        <v>4.7925577411641767</v>
      </c>
      <c r="AB25" s="67">
        <v>0.55656647531785131</v>
      </c>
      <c r="AC25" s="65">
        <v>0.64499386494264455</v>
      </c>
      <c r="AD25" s="65">
        <v>0.84690650640574194</v>
      </c>
      <c r="AE25" s="65">
        <v>1.3013865023323048</v>
      </c>
      <c r="AF25" s="66">
        <v>1.2008666988505659</v>
      </c>
      <c r="AG25" s="67">
        <v>0.4299554500288108</v>
      </c>
      <c r="AH25" s="65">
        <v>0.51676988884557895</v>
      </c>
      <c r="AI25" s="65">
        <v>0.67009885792069557</v>
      </c>
      <c r="AJ25" s="65">
        <v>1.0398770593487052</v>
      </c>
      <c r="AK25" s="66">
        <v>0.95602123873473899</v>
      </c>
      <c r="AL25" s="67">
        <v>0.58991373270359115</v>
      </c>
      <c r="AM25" s="65">
        <v>0.56606940975198949</v>
      </c>
      <c r="AN25" s="65">
        <v>0.59153892362190197</v>
      </c>
      <c r="AO25" s="65">
        <v>1.0398770593487052</v>
      </c>
      <c r="AP25" s="66">
        <v>0.99745934238767098</v>
      </c>
      <c r="AQ25" s="31"/>
      <c r="AR25" s="31"/>
    </row>
    <row r="26" spans="1:44" ht="16.5" thickBot="1" x14ac:dyDescent="0.3">
      <c r="A26" s="339" t="s">
        <v>64</v>
      </c>
      <c r="B26" s="340" t="s">
        <v>34</v>
      </c>
      <c r="C26" s="68">
        <v>11.996921201075654</v>
      </c>
      <c r="D26" s="69">
        <v>12.260729547405862</v>
      </c>
      <c r="E26" s="69">
        <v>12.657680251016583</v>
      </c>
      <c r="F26" s="69">
        <v>12.762076780867032</v>
      </c>
      <c r="G26" s="70">
        <v>13.094325865435145</v>
      </c>
      <c r="H26" s="71">
        <v>4.1204710309377051</v>
      </c>
      <c r="I26" s="69">
        <v>4.3796678738348058</v>
      </c>
      <c r="J26" s="69">
        <v>4.3698027767745806</v>
      </c>
      <c r="K26" s="69">
        <v>6.1635813341763157</v>
      </c>
      <c r="L26" s="70">
        <v>6.222338933776979</v>
      </c>
      <c r="M26" s="71">
        <v>2.6897118088702832</v>
      </c>
      <c r="N26" s="69">
        <v>3.0876166388327584</v>
      </c>
      <c r="O26" s="69">
        <v>2.9587271913744533</v>
      </c>
      <c r="P26" s="69">
        <v>3.7040174391305962</v>
      </c>
      <c r="Q26" s="70">
        <v>3.7694701083689246</v>
      </c>
      <c r="R26" s="71">
        <v>0.7974690263256069</v>
      </c>
      <c r="S26" s="69">
        <v>1.001112627770713</v>
      </c>
      <c r="T26" s="69">
        <v>0.72143298229314179</v>
      </c>
      <c r="U26" s="69">
        <v>1.3205749811731113</v>
      </c>
      <c r="V26" s="70">
        <v>1.384601181613748</v>
      </c>
      <c r="W26" s="71">
        <v>3.4871808351958906</v>
      </c>
      <c r="X26" s="69">
        <v>4.0887292666034716</v>
      </c>
      <c r="Y26" s="69">
        <v>3.6801601736675953</v>
      </c>
      <c r="Z26" s="69">
        <v>5.0245924203037076</v>
      </c>
      <c r="AA26" s="70">
        <v>5.1540712899826726</v>
      </c>
      <c r="AB26" s="71">
        <v>0.52578375300017521</v>
      </c>
      <c r="AC26" s="69">
        <v>0.44218695077542647</v>
      </c>
      <c r="AD26" s="69">
        <v>0.84201831262476101</v>
      </c>
      <c r="AE26" s="69">
        <v>1.3616386231931128</v>
      </c>
      <c r="AF26" s="70">
        <v>1.2996191103882726</v>
      </c>
      <c r="AG26" s="71">
        <v>0.5754069422480762</v>
      </c>
      <c r="AH26" s="69">
        <v>0.35314378645283856</v>
      </c>
      <c r="AI26" s="69">
        <v>0.66340389518824328</v>
      </c>
      <c r="AJ26" s="69">
        <v>1.0874645552174032</v>
      </c>
      <c r="AK26" s="70">
        <v>1.0342993461606407</v>
      </c>
      <c r="AL26" s="71">
        <v>0.65753251863503048</v>
      </c>
      <c r="AM26" s="69">
        <v>0.55827684982212367</v>
      </c>
      <c r="AN26" s="69">
        <v>0.58402520910001965</v>
      </c>
      <c r="AO26" s="69">
        <v>1.0874645552174032</v>
      </c>
      <c r="AP26" s="70">
        <v>1.0605844591941078</v>
      </c>
    </row>
    <row r="27" spans="1:44" ht="16.5" thickTop="1" x14ac:dyDescent="0.25"/>
    <row r="28" spans="1:44" x14ac:dyDescent="0.25">
      <c r="A28" s="72" t="s">
        <v>105</v>
      </c>
    </row>
  </sheetData>
  <mergeCells count="2">
    <mergeCell ref="A25:B25"/>
    <mergeCell ref="A26:B26"/>
  </mergeCells>
  <phoneticPr fontId="4" type="noConversion"/>
  <printOptions gridLinesSet="0"/>
  <pageMargins left="0.85" right="0.2" top="0.65" bottom="0" header="0" footer="0.26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  <colBreaks count="7" manualBreakCount="7">
    <brk id="7" max="23" man="1"/>
    <brk id="12" max="23" man="1"/>
    <brk id="17" max="23" man="1"/>
    <brk id="22" max="23" man="1"/>
    <brk id="27" max="23" man="1"/>
    <brk id="32" max="23" man="1"/>
    <brk id="37" max="2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47</vt:i4>
      </vt:variant>
    </vt:vector>
  </HeadingPairs>
  <TitlesOfParts>
    <vt:vector size="54" baseType="lpstr">
      <vt:lpstr>Titles</vt:lpstr>
      <vt:lpstr>Index</vt:lpstr>
      <vt:lpstr>Div</vt:lpstr>
      <vt:lpstr>By Area</vt:lpstr>
      <vt:lpstr>S_Inc_Exp1</vt:lpstr>
      <vt:lpstr>S_Inc_Exp2</vt:lpstr>
      <vt:lpstr>S_PMPM</vt:lpstr>
      <vt:lpstr>Div!Database</vt:lpstr>
      <vt:lpstr>DateName</vt:lpstr>
      <vt:lpstr>Div!Division_Headings</vt:lpstr>
      <vt:lpstr>DivNbr</vt:lpstr>
      <vt:lpstr>'By Area'!HMO_Single_Provider_Names</vt:lpstr>
      <vt:lpstr>S_Inc_Exp1!INCOME_STATEMENT_DATA_Admin_Other_Expense</vt:lpstr>
      <vt:lpstr>S_Inc_Exp2!INCOME_STATEMENT_DATA_Commercial_Risk_Ending_Enrollment</vt:lpstr>
      <vt:lpstr>S_Inc_Exp2!INCOME_STATEMENT_DATA_Commercial_Risk_Member_Months</vt:lpstr>
      <vt:lpstr>S_Inc_Exp1!INCOME_STATEMENT_DATA_Commercial_Risk_Premiums</vt:lpstr>
      <vt:lpstr>S_Inc_Exp1!INCOME_STATEMENT_DATA_Cumulative_Member_Months</vt:lpstr>
      <vt:lpstr>S_Inc_Exp2!INCOME_STATEMENT_DATA_Ending_Enrollment_Less_Provider_HMO</vt:lpstr>
      <vt:lpstr>S_Inc_Exp1!INCOME_STATEMENT_DATA_Income_After_taxes</vt:lpstr>
      <vt:lpstr>S_Inc_Exp1!INCOME_STATEMENT_DATA_Income_before_Taxes</vt:lpstr>
      <vt:lpstr>S_Inc_Exp1!INCOME_STATEMENT_DATA_Medical_Hospital_Expense</vt:lpstr>
      <vt:lpstr>S_Inc_Exp2!INCOME_STATEMENT_DATA_Member_Months_Less_Prvider_HMO</vt:lpstr>
      <vt:lpstr>S_Inc_Exp2!INCOME_STATEMENT_DATA_Provider_Ending_Enrollment</vt:lpstr>
      <vt:lpstr>S_Inc_Exp2!INCOME_STATEMENT_DATA_Provider_Member_Months</vt:lpstr>
      <vt:lpstr>S_Inc_Exp1!INCOME_STATEMENT_DATA_Risk_Revenue</vt:lpstr>
      <vt:lpstr>S_Inc_Exp1!INCOME_STATEMENT_DATA_Total_Ending_Enrollment</vt:lpstr>
      <vt:lpstr>S_Inc_Exp1!INCOME_STATEMENT_DATA_Total_Expenses</vt:lpstr>
      <vt:lpstr>S_Inc_Exp1!INCOME_STATEMENT_DATA_Total_Other_revenue</vt:lpstr>
      <vt:lpstr>S_Inc_Exp1!INCOME_STATEMENT_DATA_Total_Revenue</vt:lpstr>
      <vt:lpstr>S_Inc_Exp1!INCOME_STATEMENT_DATA_YTD_Member_Months</vt:lpstr>
      <vt:lpstr>S_Inc_Exp2!INCOME_STATEMENT_DATA_YTD_Member_Months_Less_Provider_HMO</vt:lpstr>
      <vt:lpstr>S_Inc_Exp2!INCOME_STATEMENT_DATA_YTD_Provider_Member_Months</vt:lpstr>
      <vt:lpstr>S_Inc_Exp2!INCOME_STATEMENT_DATA_YTD_Risk_Member_Months</vt:lpstr>
      <vt:lpstr>S_Inc_Exp1!INCOME_STATEMENT_DATA_YTDNet_Income_After_Taxes</vt:lpstr>
      <vt:lpstr>S_PMPM!PER_MEMBER_PER_MONTH_PMPM_Admin_Other_Expense</vt:lpstr>
      <vt:lpstr>S_PMPM!PER_MEMBER_PER_MONTH_PMPM_Commercial_Risk_Premiums</vt:lpstr>
      <vt:lpstr>S_PMPM!PER_MEMBER_PER_MONTH_PMPM_Medical_Hospital_Expense</vt:lpstr>
      <vt:lpstr>S_PMPM!PER_MEMBER_PER_MONTH_PMPM_Net_Income_after_Taxes</vt:lpstr>
      <vt:lpstr>S_PMPM!PER_MEMBER_PER_MONTH_PMPM_net_Income_Before_Taxes</vt:lpstr>
      <vt:lpstr>S_PMPM!PER_MEMBER_PER_MONTH_PMPM_Total_Expenses</vt:lpstr>
      <vt:lpstr>S_PMPM!PER_MEMBER_PER_MONTH_PMPM_Total_revenue</vt:lpstr>
      <vt:lpstr>S_PMPM!PER_MEMBER_PER_MONTH_PMPM_YTDNet_Income_After_Taxes</vt:lpstr>
      <vt:lpstr>'By Area'!Print_Area</vt:lpstr>
      <vt:lpstr>Div!Print_Area</vt:lpstr>
      <vt:lpstr>Index!Print_Area</vt:lpstr>
      <vt:lpstr>S_Inc_Exp1!Print_Area</vt:lpstr>
      <vt:lpstr>S_Inc_Exp2!Print_Area</vt:lpstr>
      <vt:lpstr>S_PMPM!Print_Area</vt:lpstr>
      <vt:lpstr>Titles!Print_Area</vt:lpstr>
      <vt:lpstr>'By Area'!Print_Titles</vt:lpstr>
      <vt:lpstr>Div!Print_Titles</vt:lpstr>
      <vt:lpstr>S_Inc_Exp1!Print_Titles</vt:lpstr>
      <vt:lpstr>S_Inc_Exp2!Print_Titles</vt:lpstr>
      <vt:lpstr>S_PMPM!Print_Titles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Service Financial Report for first quarter 2013</dc:title>
  <dc:subject>HMO Single Service Financial Reports</dc:subject>
  <dc:creator>Financial Analysis Section of TDI</dc:creator>
  <dc:description>Excel 2007 spreadsheet showing HMO Single Service Financial Reports for the first quarter of calendar year 2013</dc:description>
  <cp:lastModifiedBy>Harsha Chakravarti</cp:lastModifiedBy>
  <cp:lastPrinted>2020-03-30T14:39:03Z</cp:lastPrinted>
  <dcterms:created xsi:type="dcterms:W3CDTF">1998-02-18T21:59:11Z</dcterms:created>
  <dcterms:modified xsi:type="dcterms:W3CDTF">2025-08-20T14:50:39Z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2025-05-22T16:22:26Z</vt:lpwstr>
  </property>
  <property fmtid="{D5CDD505-2E9C-101B-9397-08002B2CF9AE}" pid="4" name="MSIP_Label_ba62d2fa-4fb9-40b5-9131-9ae16a6c0ad0_Method">
    <vt:lpwstr>Privileged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232f1ab5-7ac9-45c8-b70b-d58fb6e1ccf9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10, 0, 1, 1</vt:lpwstr>
  </property>
</Properties>
</file>